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fileSharing readOnlyRecommended="1"/>
  <workbookPr/>
  <mc:AlternateContent xmlns:mc="http://schemas.openxmlformats.org/markup-compatibility/2006">
    <mc:Choice Requires="x15">
      <x15ac:absPath xmlns:x15ac="http://schemas.microsoft.com/office/spreadsheetml/2010/11/ac" url="https://seattleccd.sharepoint.com/sites/Programs/Shared Documents/08_GENERAL Program Documents/01 Coaching Documents/Financial Projection Workbook/"/>
    </mc:Choice>
  </mc:AlternateContent>
  <xr:revisionPtr revIDLastSave="0" documentId="14_{F4841477-1C5F-4D7F-8396-586923A8AA3A}" xr6:coauthVersionLast="47" xr6:coauthVersionMax="47" xr10:uidLastSave="{00000000-0000-0000-0000-000000000000}"/>
  <workbookProtection workbookAlgorithmName="SHA-512" workbookHashValue="lLVzSo4oiWxVfTatj5RlGXleTAs+hdQZ7fNJPqfLg1ZXP2UJJfad5gXMm+1RojPeaJdxeV64dYm3VBF+xEldLQ==" workbookSaltValue="oZPIcepZdUu0imMci+DoOA==" workbookSpinCount="100000" lockStructure="1"/>
  <bookViews>
    <workbookView xWindow="28692" yWindow="-108" windowWidth="29016" windowHeight="15816" tabRatio="841" xr2:uid="{00000000-000D-0000-FFFF-FFFF00000000}"/>
  </bookViews>
  <sheets>
    <sheet name="StartUp Expenses" sheetId="15" r:id="rId1"/>
    <sheet name="Projected Sales Forecast" sheetId="2" r:id="rId2"/>
    <sheet name="Cost of Goods Forecast " sheetId="3" r:id="rId3"/>
    <sheet name="Payroll" sheetId="9" r:id="rId4"/>
    <sheet name="Projected Profit &amp; Loss" sheetId="4" r:id="rId5"/>
    <sheet name="Projected Cash Flow" sheetId="5" r:id="rId6"/>
    <sheet name="Balance Sheet" sheetId="18" r:id="rId7"/>
    <sheet name="Financing" sheetId="10" r:id="rId8"/>
    <sheet name="Amortization" sheetId="14" r:id="rId9"/>
  </sheets>
  <externalReferences>
    <externalReference r:id="rId10"/>
  </externalReferences>
  <definedNames>
    <definedName name="__IntlFixup" hidden="1">TRUE</definedName>
    <definedName name="_Order1" hidden="1">0</definedName>
    <definedName name="a" localSheetId="6">IF(#REF!&lt;&gt;"",DATE(YEAR([0]!First_payment_due),MONTH([0]!First_payment_due)+(#REF!-1)*12/[0]!Payments_per_year,DAY([0]!First_payment_due)),"")</definedName>
    <definedName name="a" localSheetId="0">IF(#REF!&lt;&gt;"",DATE(YEAR([0]!First_payment_due),MONTH([0]!First_payment_due)+(#REF!-1)*12/'StartUp Expenses'!Payments_per_year,DAY([0]!First_payment_due)),"")</definedName>
    <definedName name="a">IF(#REF!&lt;&gt;"",DATE(YEAR(#REF!),MONTH(#REF!)+(#REF!-1)*12/#REF!,DAY(#REF!)),"")</definedName>
    <definedName name="Annual_interest_rate" localSheetId="6">#REF!</definedName>
    <definedName name="Annual_interest_rate" localSheetId="0">#REF!</definedName>
    <definedName name="Annual_interest_rate">#REF!</definedName>
    <definedName name="Beg.Bal" localSheetId="6">IF(#REF!&lt;&gt;"",#REF!,"")</definedName>
    <definedName name="Beg.Bal">IF(#REF!&lt;&gt;"",#REF!,"")</definedName>
    <definedName name="BS">IF(#REF!&lt;&gt;"",DATE(YEAR([0]!First_payment_due),MONTH([0]!First_payment_due)+(#REF!-1)*12/[0]!Payments_per_year,DAY([0]!First_payment_due)),"")</definedName>
    <definedName name="Calculated_payment" localSheetId="6">#REF!</definedName>
    <definedName name="Calculated_payment">#REF!</definedName>
    <definedName name="CF" localSheetId="6">[0]!Annual_interest_rate/[0]!Payments_per_year</definedName>
    <definedName name="CF" localSheetId="0">'StartUp Expenses'!Annual_interest_rate/'StartUp Expenses'!Payments_per_year</definedName>
    <definedName name="CF">'StartUp Expenses'!Annual_interest_rate/'StartUp Expenses'!Payments_per_year</definedName>
    <definedName name="Cum.Interest" localSheetId="6">IF(#REF!&lt;&gt;"",#REF!+#REF!,"")</definedName>
    <definedName name="Cum.Interest">IF(#REF!&lt;&gt;"",#REF!+#REF!,"")</definedName>
    <definedName name="Data.Dump" hidden="1">OFFSET([1]!Data.Top.Left,1,0)</definedName>
    <definedName name="Ending.Balance" localSheetId="6">IF(#REF!&lt;&gt;"",#REF!-#REF!,"")</definedName>
    <definedName name="Ending.Balance">IF(#REF!&lt;&gt;"",#REF!-#REF!,"")</definedName>
    <definedName name="Entered_payment" localSheetId="6">#REF!</definedName>
    <definedName name="Entered_payment">#REF!</definedName>
    <definedName name="First_payment_due" localSheetId="6">#REF!</definedName>
    <definedName name="First_payment_due">#REF!</definedName>
    <definedName name="First_payment_no" localSheetId="6">#REF!</definedName>
    <definedName name="First_payment_no">#REF!</definedName>
    <definedName name="HTML_CodePage" hidden="1">1252</definedName>
    <definedName name="HTML_Control" localSheetId="6" hidden="1">{"'Leverage'!$B$2:$M$418"}</definedName>
    <definedName name="HTML_Control" localSheetId="0" hidden="1">{"'Leverage'!$B$2:$M$418"}</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Interest" localSheetId="6">IF(#REF!&lt;&gt;"",#REF!*'Balance Sheet'!Periodic_rate,"")</definedName>
    <definedName name="Interest" localSheetId="0">IF(#REF!&lt;&gt;"",#REF!*'StartUp Expenses'!Periodic_rate,"")</definedName>
    <definedName name="Interest">IF(#REF!&lt;&gt;"",#REF!*#REF!,"")</definedName>
    <definedName name="Interest2" localSheetId="6">IF(#REF!&lt;&gt;"",#REF!*[0]!Periodic_rate,"")</definedName>
    <definedName name="Interest2" localSheetId="0">IF(#REF!&lt;&gt;"",#REF!*'StartUp Expenses'!Periodic_rate,"")</definedName>
    <definedName name="Interest2">IF(#REF!&lt;&gt;"",#REF!*#REF!,"")</definedName>
    <definedName name="Loan_amount" localSheetId="6">#REF!</definedName>
    <definedName name="Loan_amount" localSheetId="0">#REF!</definedName>
    <definedName name="Loan_amount">#REF!</definedName>
    <definedName name="Macro1">[1]!Macro1</definedName>
    <definedName name="Macro2">[1]!Macro2</definedName>
    <definedName name="Ownership" hidden="1">OFFSET([1]!Data.Top.Left,1,0)</definedName>
    <definedName name="payment.Num" localSheetId="6">IF(OR(#REF!="",#REF!='Balance Sheet'!Total_payments),"",#REF!+1)</definedName>
    <definedName name="payment.Num" localSheetId="0">IF(OR(#REF!="",#REF!='StartUp Expenses'!Total_payments),"",#REF!+1)</definedName>
    <definedName name="payment.Num">IF(OR(#REF!="",#REF!=#REF!),"",#REF!+1)</definedName>
    <definedName name="payment.Num2" localSheetId="6">IF(OR(#REF!="",#REF!=[0]!Total_payments),"",#REF!+1)</definedName>
    <definedName name="payment.Num2" localSheetId="0">IF(OR(#REF!="",#REF!='StartUp Expenses'!Total_payments),"",#REF!+1)</definedName>
    <definedName name="payment.Num2">IF(OR(#REF!="",#REF!=#REF!),"",#REF!+1)</definedName>
    <definedName name="Payments_per_year" localSheetId="6">#REF!</definedName>
    <definedName name="Payments_per_year" localSheetId="0">#REF!</definedName>
    <definedName name="Payments_per_year">#REF!</definedName>
    <definedName name="Periodic__rate" localSheetId="6">[0]!Annual_interest_rate/[0]!Payments_per_year</definedName>
    <definedName name="Periodic__rate" localSheetId="0">'StartUp Expenses'!Annual_interest_rate/'StartUp Expenses'!Payments_per_year</definedName>
    <definedName name="Periodic__rate">'StartUp Expenses'!Annual_interest_rate/'StartUp Expenses'!Payments_per_year</definedName>
    <definedName name="periodic_date">#N/A</definedName>
    <definedName name="Periodic_rate" localSheetId="6">'Balance Sheet'!Annual_interest_rate/'Balance Sheet'!Payments_per_year</definedName>
    <definedName name="Periodic_rate" localSheetId="0">'StartUp Expenses'!Annual_interest_rate/'StartUp Expenses'!Payments_per_year</definedName>
    <definedName name="Periodic_rate">'StartUp Expenses'!Annual_interest_rate/'StartUp Expenses'!Payments_per_year</definedName>
    <definedName name="Pmt_to_use" localSheetId="6">#REF!</definedName>
    <definedName name="Pmt_to_use" localSheetId="0">#REF!</definedName>
    <definedName name="Pmt_to_use">#REF!</definedName>
    <definedName name="Principal" localSheetId="6">IF(#REF!&lt;&gt;"",MIN(#REF!,'Balance Sheet'!Pmt_to_use-#REF!),"")</definedName>
    <definedName name="Principal" localSheetId="0">IF(#REF!&lt;&gt;"",MIN(#REF!,'StartUp Expenses'!Pmt_to_use-#REF!),"")</definedName>
    <definedName name="Principal">IF(#REF!&lt;&gt;"",MIN(#REF!,'StartUp Expenses'!Pmt_to_use-#REF!),"")</definedName>
    <definedName name="Principal2" localSheetId="6">IF(#REF!&lt;&gt;"",MIN(#REF!,[0]!Pmt_to_use-#REF!),"")</definedName>
    <definedName name="Principal2" localSheetId="0">IF(#REF!&lt;&gt;"",MIN(#REF!,'StartUp Expenses'!Pmt_to_use-#REF!),"")</definedName>
    <definedName name="Principal2">IF(#REF!&lt;&gt;"",MIN(#REF!,#REF!-#REF!),"")</definedName>
    <definedName name="_xlnm.Print_Area" localSheetId="6">'Balance Sheet'!$B$3:$N$51</definedName>
    <definedName name="_xlnm.Print_Area">#REF!</definedName>
    <definedName name="sample" localSheetId="6">IF(#REF!&lt;&gt;"",DATE(YEAR([0]!First_payment_due),MONTH([0]!First_payment_due)+(#REF!-1)*12/[0]!Payments_per_year,DAY([0]!First_payment_due)),"")</definedName>
    <definedName name="sample" localSheetId="0">IF(#REF!&lt;&gt;"",DATE(YEAR([0]!First_payment_due),MONTH([0]!First_payment_due)+(#REF!-1)*12/'StartUp Expenses'!Payments_per_year,DAY([0]!First_payment_due)),"")</definedName>
    <definedName name="sample">IF(#REF!&lt;&gt;"",DATE(YEAR(#REF!),MONTH(#REF!)+(#REF!-1)*12/#REF!,DAY(#REF!)),"")</definedName>
    <definedName name="sample1" localSheetId="6">IF(OR(#REF!="",#REF!=[0]!Total_payments),"",#REF!+1)</definedName>
    <definedName name="sample1" localSheetId="0">IF(OR(#REF!="",#REF!='StartUp Expenses'!Total_payments),"",#REF!+1)</definedName>
    <definedName name="sample1">IF(OR(#REF!="",#REF!=#REF!),"",#REF!+1)</definedName>
    <definedName name="sample2" localSheetId="6">IF(#REF!&lt;&gt;"",DATE(YEAR([0]!First_payment_due),MONTH([0]!First_payment_due)+(#REF!-1)*12/[0]!Payments_per_year,DAY([0]!First_payment_due)),"")</definedName>
    <definedName name="sample2" localSheetId="0">IF(#REF!&lt;&gt;"",DATE(YEAR([0]!First_payment_due),MONTH([0]!First_payment_due)+(#REF!-1)*12/'StartUp Expenses'!Payments_per_year,DAY([0]!First_payment_due)),"")</definedName>
    <definedName name="sample2">IF(#REF!&lt;&gt;"",DATE(YEAR(#REF!),MONTH(#REF!)+(#REF!-1)*12/#REF!,DAY(#REF!)),"")</definedName>
    <definedName name="sample3" localSheetId="6">IF(OR(#REF!="",#REF!=[0]!Total_payments),"",#REF!+1)</definedName>
    <definedName name="sample3" localSheetId="0">IF(OR(#REF!="",#REF!='StartUp Expenses'!Total_payments),"",#REF!+1)</definedName>
    <definedName name="sample3">IF(OR(#REF!="",#REF!=#REF!),"",#REF!+1)</definedName>
    <definedName name="Show.Date" localSheetId="6">IF(#REF!&lt;&gt;"",DATE(YEAR('Balance Sheet'!First_payment_due),MONTH('Balance Sheet'!First_payment_due)+(#REF!-1)*12/'Balance Sheet'!Payments_per_year,DAY('Balance Sheet'!First_payment_due)),"")</definedName>
    <definedName name="Show.Date" localSheetId="0">IF(#REF!&lt;&gt;"",DATE(YEAR([0]!First_payment_due),MONTH([0]!First_payment_due)+(#REF!-1)*12/'StartUp Expenses'!Payments_per_year,DAY([0]!First_payment_due)),"")</definedName>
    <definedName name="Show.Date">IF(#REF!&lt;&gt;"",DATE(YEAR([0]!First_payment_due),MONTH([0]!First_payment_due)+(#REF!-1)*12/'StartUp Expenses'!Payments_per_year,DAY([0]!First_payment_due)),"")</definedName>
    <definedName name="Show.Date2" localSheetId="6">IF(#REF!&lt;&gt;"",DATE(YEAR([0]!First_payment_due),MONTH([0]!First_payment_due)+(#REF!-1)*12/[0]!Payments_per_year,DAY([0]!First_payment_due)),"")</definedName>
    <definedName name="Show.Date2" localSheetId="0">IF(#REF!&lt;&gt;"",DATE(YEAR([0]!First_payment_due),MONTH([0]!First_payment_due)+(#REF!-1)*12/'StartUp Expenses'!Payments_per_year,DAY([0]!First_payment_due)),"")</definedName>
    <definedName name="Show.Date2">IF(#REF!&lt;&gt;"",DATE(YEAR(#REF!),MONTH(#REF!)+(#REF!-1)*12/#REF!,DAY(#REF!)),"")</definedName>
    <definedName name="show1.date" localSheetId="6">IF(#REF!&lt;&gt;"",DATE(YEAR([0]!First_payment_due),MONTH([0]!First_payment_due)+(#REF!-1)*12/[0]!Payments_per_year,DAY([0]!First_payment_due)),"")</definedName>
    <definedName name="show1.date" localSheetId="0">IF(#REF!&lt;&gt;"",DATE(YEAR([0]!First_payment_due),MONTH([0]!First_payment_due)+(#REF!-1)*12/'StartUp Expenses'!Payments_per_year,DAY([0]!First_payment_due)),"")</definedName>
    <definedName name="show1.date">IF(#REF!&lt;&gt;"",DATE(YEAR(#REF!),MONTH(#REF!)+(#REF!-1)*12/#REF!,DAY(#REF!)),"")</definedName>
    <definedName name="show2.date" localSheetId="6">IF(#REF!&lt;&gt;"",DATE(YEAR([0]!First_payment_due),MONTH([0]!First_payment_due)+(#REF!-1)*12/[0]!Payments_per_year,DAY([0]!First_payment_due)),"")</definedName>
    <definedName name="show2.date" localSheetId="0">IF(#REF!&lt;&gt;"",DATE(YEAR([0]!First_payment_due),MONTH([0]!First_payment_due)+(#REF!-1)*12/'StartUp Expenses'!Payments_per_year,DAY([0]!First_payment_due)),"")</definedName>
    <definedName name="show2.date">IF(#REF!&lt;&gt;"",DATE(YEAR([0]!First_payment_due),MONTH([0]!First_payment_due)+(#REF!-1)*12/'StartUp Expenses'!Payments_per_year,DAY([0]!First_payment_due)),"")</definedName>
    <definedName name="showw.date" localSheetId="6">IF(#REF!&lt;&gt;"",DATE(YEAR([0]!First_payment_due),MONTH([0]!First_payment_due)+(#REF!-1)*12/[0]!Payments_per_year,DAY([0]!First_payment_due)),"")</definedName>
    <definedName name="showw.date" localSheetId="0">IF(#REF!&lt;&gt;"",DATE(YEAR([0]!First_payment_due),MONTH([0]!First_payment_due)+(#REF!-1)*12/'StartUp Expenses'!Payments_per_year,DAY([0]!First_payment_due)),"")</definedName>
    <definedName name="showw.date">IF(#REF!&lt;&gt;"",DATE(YEAR([0]!First_payment_due),MONTH([0]!First_payment_due)+(#REF!-1)*12/'StartUp Expenses'!Payments_per_year,DAY([0]!First_payment_due)),"")</definedName>
    <definedName name="showw2.date" localSheetId="6">IF(#REF!&lt;&gt;"",DATE(YEAR([0]!First_payment_due),MONTH([0]!First_payment_due)+(#REF!-1)*12/[0]!Payments_per_year,DAY([0]!First_payment_due)),"")</definedName>
    <definedName name="showw2.date" localSheetId="0">IF(#REF!&lt;&gt;"",DATE(YEAR([0]!First_payment_due),MONTH([0]!First_payment_due)+(#REF!-1)*12/'StartUp Expenses'!Payments_per_year,DAY([0]!First_payment_due)),"")</definedName>
    <definedName name="showw2.date">IF(#REF!&lt;&gt;"",DATE(YEAR([0]!First_payment_due),MONTH([0]!First_payment_due)+(#REF!-1)*12/'StartUp Expenses'!Payments_per_year,DAY([0]!First_payment_due)),"")</definedName>
    <definedName name="Table_beg_bal" localSheetId="6">#REF!</definedName>
    <definedName name="Table_beg_bal">#REF!</definedName>
    <definedName name="Table_prior_interest" localSheetId="6">#REF!</definedName>
    <definedName name="Table_prior_interest">#REF!</definedName>
    <definedName name="Table_start_date" localSheetId="6">#REF!</definedName>
    <definedName name="Table_start_date">#REF!</definedName>
    <definedName name="Table_start_pmt" localSheetId="6">#REF!</definedName>
    <definedName name="Table_start_pmt">#REF!</definedName>
    <definedName name="Term_in_years" localSheetId="6">#REF!</definedName>
    <definedName name="Term_in_years">#REF!</definedName>
    <definedName name="Total_payments" localSheetId="6">'Balance Sheet'!Payments_per_year*'Balance Sheet'!Term_in_years</definedName>
    <definedName name="Total_payments" localSheetId="0">'StartUp Expenses'!Payments_per_year*[0]!Term_in_years</definedName>
    <definedName name="Total_payments">'StartUp Expenses'!Payments_per_year*[0]!Term_in_years</definedName>
    <definedName name="Total_Payments2" localSheetId="6">[0]!Payments_per_year*[0]!Term_in_years</definedName>
    <definedName name="Total_Payments2" localSheetId="0">'StartUp Expenses'!Payments_per_year*[0]!Term_in_years</definedName>
    <definedName name="Total_Payments2">'StartUp Expenses'!Payments_per_year*[0]!Term_in_years</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3" i="9" l="1"/>
  <c r="E43" i="9"/>
  <c r="F43" i="9"/>
  <c r="G43" i="9"/>
  <c r="H43" i="9"/>
  <c r="I43" i="9"/>
  <c r="J43" i="9"/>
  <c r="K43" i="9"/>
  <c r="L43" i="9"/>
  <c r="M43" i="9"/>
  <c r="N43" i="9"/>
  <c r="D38" i="9"/>
  <c r="E38" i="9"/>
  <c r="F38" i="9"/>
  <c r="G38" i="9"/>
  <c r="H38" i="9"/>
  <c r="I38" i="9"/>
  <c r="J38" i="9"/>
  <c r="K38" i="9"/>
  <c r="L38" i="9"/>
  <c r="M38" i="9"/>
  <c r="N38" i="9"/>
  <c r="D33" i="9"/>
  <c r="E33" i="9"/>
  <c r="F33" i="9"/>
  <c r="G33" i="9"/>
  <c r="H33" i="9"/>
  <c r="I33" i="9"/>
  <c r="J33" i="9"/>
  <c r="K33" i="9"/>
  <c r="L33" i="9"/>
  <c r="M33" i="9"/>
  <c r="N33" i="9"/>
  <c r="D28" i="9"/>
  <c r="E28" i="9"/>
  <c r="F28" i="9"/>
  <c r="G28" i="9"/>
  <c r="H28" i="9"/>
  <c r="I28" i="9"/>
  <c r="J28" i="9"/>
  <c r="K28" i="9"/>
  <c r="L28" i="9"/>
  <c r="M28" i="9"/>
  <c r="N28" i="9"/>
  <c r="D23" i="9"/>
  <c r="E23" i="9"/>
  <c r="F23" i="9"/>
  <c r="G23" i="9"/>
  <c r="H23" i="9"/>
  <c r="I23" i="9"/>
  <c r="J23" i="9"/>
  <c r="K23" i="9"/>
  <c r="L23" i="9"/>
  <c r="M23" i="9"/>
  <c r="N23" i="9"/>
  <c r="D18" i="9"/>
  <c r="E18" i="9"/>
  <c r="F18" i="9"/>
  <c r="G18" i="9"/>
  <c r="H18" i="9"/>
  <c r="I18" i="9"/>
  <c r="J18" i="9"/>
  <c r="K18" i="9"/>
  <c r="L18" i="9"/>
  <c r="M18" i="9"/>
  <c r="N18" i="9"/>
  <c r="D13" i="9"/>
  <c r="E13" i="9"/>
  <c r="F13" i="9"/>
  <c r="G13" i="9"/>
  <c r="H13" i="9"/>
  <c r="I13" i="9"/>
  <c r="J13" i="9"/>
  <c r="K13" i="9"/>
  <c r="L13" i="9"/>
  <c r="M13" i="9"/>
  <c r="N13" i="9"/>
  <c r="D8" i="9"/>
  <c r="E8" i="9"/>
  <c r="F8" i="9"/>
  <c r="G8" i="9"/>
  <c r="H8" i="9"/>
  <c r="I8" i="9"/>
  <c r="J8" i="9"/>
  <c r="K8" i="9"/>
  <c r="L8" i="9"/>
  <c r="M8" i="9"/>
  <c r="N8" i="9"/>
  <c r="D11" i="2"/>
  <c r="I42" i="10"/>
  <c r="G42" i="10"/>
  <c r="I38" i="10"/>
  <c r="I37" i="10"/>
  <c r="G39" i="10"/>
  <c r="G40" i="10" s="1"/>
  <c r="I34" i="10"/>
  <c r="I33" i="10"/>
  <c r="I32" i="10"/>
  <c r="G28" i="10"/>
  <c r="G29" i="10" s="1"/>
  <c r="I27" i="10"/>
  <c r="I26" i="10"/>
  <c r="I25" i="10"/>
  <c r="I23" i="10"/>
  <c r="I22" i="10"/>
  <c r="I21" i="10"/>
  <c r="I20" i="10"/>
  <c r="I19" i="10"/>
  <c r="I28" i="10" l="1"/>
  <c r="I29" i="10" s="1"/>
  <c r="G41" i="10"/>
  <c r="G45" i="10" s="1"/>
  <c r="I36" i="10"/>
  <c r="I39" i="10" s="1"/>
  <c r="I40" i="10" s="1"/>
  <c r="G44" i="10" l="1"/>
  <c r="I41" i="10"/>
  <c r="I44" i="10" s="1"/>
  <c r="I45" i="10" l="1"/>
  <c r="B39" i="3" l="1"/>
  <c r="B58" i="3"/>
  <c r="B57" i="3"/>
  <c r="B55" i="3"/>
  <c r="B54" i="3"/>
  <c r="B52" i="3"/>
  <c r="B51" i="3"/>
  <c r="B49" i="3"/>
  <c r="B48" i="3"/>
  <c r="B46" i="3"/>
  <c r="B45" i="3"/>
  <c r="B43" i="3"/>
  <c r="B42" i="3"/>
  <c r="B40" i="3"/>
  <c r="C11" i="10"/>
  <c r="B12" i="2"/>
  <c r="C43" i="9"/>
  <c r="C38" i="9"/>
  <c r="C33" i="9"/>
  <c r="C28" i="9"/>
  <c r="C23" i="9"/>
  <c r="C18" i="9"/>
  <c r="C13" i="9"/>
  <c r="C8" i="9"/>
  <c r="N36" i="4"/>
  <c r="N46" i="4"/>
  <c r="N32" i="4"/>
  <c r="N31" i="4"/>
  <c r="P24" i="4"/>
  <c r="D9" i="3"/>
  <c r="B29" i="5"/>
  <c r="B14" i="5"/>
  <c r="B48" i="15"/>
  <c r="H23" i="15" s="1"/>
  <c r="G10" i="10" s="1"/>
  <c r="B44" i="15"/>
  <c r="B37" i="15"/>
  <c r="I23" i="15" s="1"/>
  <c r="G8" i="10" s="1"/>
  <c r="B30" i="15"/>
  <c r="B22" i="15"/>
  <c r="E23" i="15" s="1"/>
  <c r="G7" i="10" s="1"/>
  <c r="B15" i="15"/>
  <c r="F23" i="15" s="1"/>
  <c r="G6" i="10" s="1"/>
  <c r="B9" i="15"/>
  <c r="G23" i="15" s="1"/>
  <c r="E11" i="2"/>
  <c r="I11" i="2"/>
  <c r="C11" i="2"/>
  <c r="C12" i="2" s="1"/>
  <c r="D23" i="15" l="1"/>
  <c r="C9" i="3"/>
  <c r="G5" i="10"/>
  <c r="J23" i="15"/>
  <c r="C4" i="10" s="1"/>
  <c r="G9" i="10"/>
  <c r="B50" i="15"/>
  <c r="B20" i="5" s="1"/>
  <c r="H9" i="3"/>
  <c r="D12" i="2"/>
  <c r="D35" i="2"/>
  <c r="E35" i="2"/>
  <c r="F35" i="2"/>
  <c r="G35" i="2"/>
  <c r="H35" i="2"/>
  <c r="I35" i="2"/>
  <c r="J35" i="2"/>
  <c r="K35" i="2"/>
  <c r="L35" i="2"/>
  <c r="M35" i="2"/>
  <c r="C35" i="2"/>
  <c r="D31" i="2"/>
  <c r="E31" i="2"/>
  <c r="F31" i="2"/>
  <c r="G31" i="2"/>
  <c r="H31" i="2"/>
  <c r="I31" i="2"/>
  <c r="J31" i="2"/>
  <c r="K31" i="2"/>
  <c r="L31" i="2"/>
  <c r="M31" i="2"/>
  <c r="C31" i="2"/>
  <c r="D27" i="2"/>
  <c r="E27" i="2"/>
  <c r="F27" i="2"/>
  <c r="G27" i="2"/>
  <c r="H27" i="2"/>
  <c r="I27" i="2"/>
  <c r="J27" i="2"/>
  <c r="K27" i="2"/>
  <c r="L27" i="2"/>
  <c r="M27" i="2"/>
  <c r="C27" i="2"/>
  <c r="D23" i="2"/>
  <c r="E23" i="2"/>
  <c r="F23" i="2"/>
  <c r="G23" i="2"/>
  <c r="H23" i="2"/>
  <c r="I23" i="2"/>
  <c r="J23" i="2"/>
  <c r="K23" i="2"/>
  <c r="L23" i="2"/>
  <c r="M23" i="2"/>
  <c r="C23" i="2"/>
  <c r="D19" i="2"/>
  <c r="E19" i="2"/>
  <c r="F19" i="2"/>
  <c r="G19" i="2"/>
  <c r="H19" i="2"/>
  <c r="I19" i="2"/>
  <c r="J19" i="2"/>
  <c r="K19" i="2"/>
  <c r="L19" i="2"/>
  <c r="M19" i="2"/>
  <c r="C19" i="2"/>
  <c r="D15" i="2"/>
  <c r="E15" i="2"/>
  <c r="F15" i="2"/>
  <c r="G15" i="2"/>
  <c r="H15" i="2"/>
  <c r="I15" i="2"/>
  <c r="J15" i="2"/>
  <c r="K15" i="2"/>
  <c r="L15" i="2"/>
  <c r="M15" i="2"/>
  <c r="C15" i="2"/>
  <c r="M11" i="2"/>
  <c r="F11" i="2"/>
  <c r="F12" i="2" s="1"/>
  <c r="G11" i="2"/>
  <c r="H11" i="2"/>
  <c r="J11" i="2"/>
  <c r="K11" i="2"/>
  <c r="L11" i="2"/>
  <c r="B9" i="2"/>
  <c r="H21" i="3"/>
  <c r="C21" i="3"/>
  <c r="D17" i="3"/>
  <c r="C17" i="3"/>
  <c r="F9" i="3"/>
  <c r="E9" i="3"/>
  <c r="G9" i="3"/>
  <c r="I9" i="3"/>
  <c r="J9" i="3"/>
  <c r="K9" i="3"/>
  <c r="L9" i="3"/>
  <c r="M9" i="3"/>
  <c r="B24" i="3"/>
  <c r="B26" i="3" s="1"/>
  <c r="A8" i="3"/>
  <c r="A38" i="3" s="1"/>
  <c r="N34" i="2"/>
  <c r="N30" i="2"/>
  <c r="N26" i="2"/>
  <c r="N22" i="2"/>
  <c r="N18" i="2"/>
  <c r="N14" i="2"/>
  <c r="N10" i="2"/>
  <c r="B40" i="5" l="1"/>
  <c r="B43" i="5" s="1"/>
  <c r="C46" i="18"/>
  <c r="C65" i="4" l="1"/>
  <c r="D65" i="4"/>
  <c r="E65" i="4"/>
  <c r="F65" i="4"/>
  <c r="G65" i="4"/>
  <c r="H65" i="4"/>
  <c r="I65" i="4"/>
  <c r="J65" i="4"/>
  <c r="K65" i="4"/>
  <c r="L65" i="4"/>
  <c r="M65" i="4"/>
  <c r="B65" i="4"/>
  <c r="C64" i="4"/>
  <c r="D64" i="4"/>
  <c r="E64" i="4"/>
  <c r="F64" i="4"/>
  <c r="G64" i="4"/>
  <c r="H64" i="4"/>
  <c r="I64" i="4"/>
  <c r="J64" i="4"/>
  <c r="K64" i="4"/>
  <c r="L64" i="4"/>
  <c r="M64" i="4"/>
  <c r="B64" i="4"/>
  <c r="C32" i="18"/>
  <c r="D11" i="5"/>
  <c r="E11" i="5"/>
  <c r="F11" i="5"/>
  <c r="G11" i="5"/>
  <c r="H11" i="5"/>
  <c r="I11" i="5"/>
  <c r="J11" i="5"/>
  <c r="K11" i="5"/>
  <c r="L11" i="5"/>
  <c r="M11" i="5"/>
  <c r="N11" i="5"/>
  <c r="C11" i="5"/>
  <c r="D10" i="5"/>
  <c r="E10" i="5"/>
  <c r="F10" i="5"/>
  <c r="G10" i="5"/>
  <c r="H10" i="5"/>
  <c r="I10" i="5"/>
  <c r="J10" i="5"/>
  <c r="K10" i="5"/>
  <c r="L10" i="5"/>
  <c r="M10" i="5"/>
  <c r="N10" i="5"/>
  <c r="C10" i="5"/>
  <c r="N44" i="4"/>
  <c r="N47" i="4"/>
  <c r="N48" i="4"/>
  <c r="N49" i="4"/>
  <c r="N52" i="4"/>
  <c r="N53" i="4"/>
  <c r="N54" i="4"/>
  <c r="B8" i="3" l="1"/>
  <c r="B10" i="3" s="1"/>
  <c r="P59" i="4"/>
  <c r="O59" i="4"/>
  <c r="O24" i="4"/>
  <c r="P14" i="4"/>
  <c r="B50" i="5"/>
  <c r="O41" i="5"/>
  <c r="O42" i="5"/>
  <c r="O47" i="5"/>
  <c r="O31" i="5"/>
  <c r="O32" i="5"/>
  <c r="O33" i="5"/>
  <c r="O34" i="5"/>
  <c r="O27" i="5"/>
  <c r="O28" i="5"/>
  <c r="O26" i="5"/>
  <c r="O10" i="5"/>
  <c r="O11" i="5"/>
  <c r="O12" i="5"/>
  <c r="O13" i="5"/>
  <c r="O19" i="5"/>
  <c r="B49" i="5"/>
  <c r="C43" i="5"/>
  <c r="C35" i="5"/>
  <c r="D35" i="5"/>
  <c r="E35" i="5"/>
  <c r="F35" i="5"/>
  <c r="G35" i="5"/>
  <c r="H35" i="5"/>
  <c r="I35" i="5"/>
  <c r="J35" i="5"/>
  <c r="K35" i="5"/>
  <c r="L35" i="5"/>
  <c r="M35" i="5"/>
  <c r="N35" i="5"/>
  <c r="B35" i="5"/>
  <c r="B36" i="5" s="1"/>
  <c r="N43" i="5"/>
  <c r="M43" i="5"/>
  <c r="L43" i="5"/>
  <c r="K43" i="5"/>
  <c r="J43" i="5"/>
  <c r="I43" i="5"/>
  <c r="H43" i="5"/>
  <c r="F43" i="5"/>
  <c r="E43" i="5"/>
  <c r="D43" i="5"/>
  <c r="N29" i="5"/>
  <c r="M29" i="5"/>
  <c r="L29" i="5"/>
  <c r="K29" i="5"/>
  <c r="J29" i="5"/>
  <c r="I29" i="5"/>
  <c r="H29" i="5"/>
  <c r="H36" i="5" s="1"/>
  <c r="G29" i="5"/>
  <c r="G36" i="5" s="1"/>
  <c r="F29" i="5"/>
  <c r="E29" i="5"/>
  <c r="D29" i="5"/>
  <c r="M36" i="5" l="1"/>
  <c r="N36" i="5"/>
  <c r="K36" i="5"/>
  <c r="L36" i="5"/>
  <c r="J36" i="5"/>
  <c r="F36" i="5"/>
  <c r="I36" i="5"/>
  <c r="D36" i="5"/>
  <c r="E36" i="5"/>
  <c r="O35" i="5"/>
  <c r="P25" i="4"/>
  <c r="P61" i="4" s="1"/>
  <c r="P67" i="4" s="1"/>
  <c r="G43" i="5"/>
  <c r="C29" i="5"/>
  <c r="C36" i="5" l="1"/>
  <c r="O29" i="5"/>
  <c r="O36" i="5" s="1"/>
  <c r="O43" i="5"/>
  <c r="D43" i="18" l="1"/>
  <c r="D46" i="18" s="1"/>
  <c r="C35" i="18"/>
  <c r="H27" i="18" s="1"/>
  <c r="H26" i="18"/>
  <c r="L24" i="18"/>
  <c r="D24" i="18"/>
  <c r="C24" i="18"/>
  <c r="H22" i="18" s="1"/>
  <c r="M22" i="18"/>
  <c r="N21" i="18"/>
  <c r="M21" i="18"/>
  <c r="N20" i="18"/>
  <c r="M20" i="18"/>
  <c r="C20" i="18"/>
  <c r="H21" i="18" s="1"/>
  <c r="H18" i="18"/>
  <c r="D20" i="18"/>
  <c r="I21" i="18" s="1"/>
  <c r="D12" i="18"/>
  <c r="C12" i="18"/>
  <c r="H20" i="18" s="1"/>
  <c r="I22" i="18" l="1"/>
  <c r="D25" i="18"/>
  <c r="M23" i="18"/>
  <c r="N23" i="18"/>
  <c r="H29" i="18"/>
  <c r="H24" i="18"/>
  <c r="C37" i="18"/>
  <c r="C49" i="18" s="1"/>
  <c r="I20" i="18"/>
  <c r="C25" i="18"/>
  <c r="M26" i="18"/>
  <c r="M27" i="18"/>
  <c r="M28" i="18"/>
  <c r="C50" i="18" l="1"/>
  <c r="M29" i="18"/>
  <c r="M24" i="18"/>
  <c r="I24" i="18"/>
  <c r="B4" i="14"/>
  <c r="O20" i="5" l="1"/>
  <c r="G12" i="10"/>
  <c r="C8" i="3"/>
  <c r="C10" i="3" s="1"/>
  <c r="D8" i="3"/>
  <c r="D10" i="3" s="1"/>
  <c r="E8" i="3"/>
  <c r="F8" i="3"/>
  <c r="F10" i="3" s="1"/>
  <c r="G8" i="3"/>
  <c r="G10" i="3" s="1"/>
  <c r="H8" i="3"/>
  <c r="H10" i="3" s="1"/>
  <c r="I8" i="3"/>
  <c r="J8" i="3"/>
  <c r="K8" i="3"/>
  <c r="K10" i="3" s="1"/>
  <c r="L8" i="3"/>
  <c r="L10" i="3" s="1"/>
  <c r="L16" i="4" s="1"/>
  <c r="M8" i="3"/>
  <c r="M10" i="3" s="1"/>
  <c r="D15" i="10"/>
  <c r="B8" i="14"/>
  <c r="B6" i="14"/>
  <c r="B7" i="14" s="1"/>
  <c r="D23" i="10"/>
  <c r="D24" i="10" s="1"/>
  <c r="N45" i="9"/>
  <c r="M45" i="9"/>
  <c r="L45" i="9"/>
  <c r="K45" i="9"/>
  <c r="J45" i="9"/>
  <c r="I45" i="9"/>
  <c r="H45" i="9"/>
  <c r="G45" i="9"/>
  <c r="F45" i="9"/>
  <c r="E45" i="9"/>
  <c r="D45" i="9"/>
  <c r="C45" i="9"/>
  <c r="N40" i="9"/>
  <c r="M40" i="9"/>
  <c r="L40" i="9"/>
  <c r="K40" i="9"/>
  <c r="J40" i="9"/>
  <c r="I40" i="9"/>
  <c r="H40" i="9"/>
  <c r="G40" i="9"/>
  <c r="F40" i="9"/>
  <c r="E40" i="9"/>
  <c r="D40" i="9"/>
  <c r="C40" i="9"/>
  <c r="N35" i="9"/>
  <c r="M35" i="9"/>
  <c r="L35" i="9"/>
  <c r="K35" i="9"/>
  <c r="J35" i="9"/>
  <c r="I35" i="9"/>
  <c r="H35" i="9"/>
  <c r="G35" i="9"/>
  <c r="F35" i="9"/>
  <c r="E35" i="9"/>
  <c r="D35" i="9"/>
  <c r="C35" i="9"/>
  <c r="N30" i="9"/>
  <c r="M30" i="9"/>
  <c r="L30" i="9"/>
  <c r="K30" i="9"/>
  <c r="J30" i="9"/>
  <c r="I30" i="9"/>
  <c r="H30" i="9"/>
  <c r="G30" i="9"/>
  <c r="F30" i="9"/>
  <c r="E30" i="9"/>
  <c r="D30" i="9"/>
  <c r="C30" i="9"/>
  <c r="N25" i="9"/>
  <c r="M25" i="9"/>
  <c r="L25" i="9"/>
  <c r="K25" i="9"/>
  <c r="J25" i="9"/>
  <c r="I25" i="9"/>
  <c r="H25" i="9"/>
  <c r="G25" i="9"/>
  <c r="F25" i="9"/>
  <c r="E25" i="9"/>
  <c r="D25" i="9"/>
  <c r="C25" i="9"/>
  <c r="N20" i="9"/>
  <c r="M20" i="9"/>
  <c r="L20" i="9"/>
  <c r="K20" i="9"/>
  <c r="J20" i="9"/>
  <c r="I20" i="9"/>
  <c r="H20" i="9"/>
  <c r="G20" i="9"/>
  <c r="F20" i="9"/>
  <c r="E20" i="9"/>
  <c r="D20" i="9"/>
  <c r="C20" i="9"/>
  <c r="C15" i="9"/>
  <c r="N15" i="9"/>
  <c r="M15" i="9"/>
  <c r="L15" i="9"/>
  <c r="K15" i="9"/>
  <c r="J15" i="9"/>
  <c r="I15" i="9"/>
  <c r="H15" i="9"/>
  <c r="G15" i="9"/>
  <c r="F15" i="9"/>
  <c r="E15" i="9"/>
  <c r="D15" i="9"/>
  <c r="N10" i="9"/>
  <c r="M10" i="9"/>
  <c r="L10" i="9"/>
  <c r="K10" i="9"/>
  <c r="J10" i="9"/>
  <c r="I10" i="9"/>
  <c r="H10" i="9"/>
  <c r="F10" i="9"/>
  <c r="E10" i="9"/>
  <c r="D10" i="9"/>
  <c r="A32" i="3"/>
  <c r="A56" i="3" s="1"/>
  <c r="A28" i="3"/>
  <c r="A53" i="3" s="1"/>
  <c r="A24" i="3"/>
  <c r="A50" i="3" s="1"/>
  <c r="A20" i="3"/>
  <c r="A47" i="3" s="1"/>
  <c r="A16" i="3"/>
  <c r="A44" i="3" s="1"/>
  <c r="A12" i="3"/>
  <c r="A41" i="3" s="1"/>
  <c r="N58" i="4"/>
  <c r="N57" i="4"/>
  <c r="N56" i="4"/>
  <c r="N64" i="4" s="1"/>
  <c r="N55" i="4"/>
  <c r="N65" i="4" s="1"/>
  <c r="N43" i="4"/>
  <c r="N42" i="4"/>
  <c r="N41" i="4"/>
  <c r="N40" i="4"/>
  <c r="N38" i="4"/>
  <c r="N37" i="4"/>
  <c r="N34" i="4"/>
  <c r="N33" i="4"/>
  <c r="N30" i="4"/>
  <c r="N28" i="4"/>
  <c r="M23" i="4"/>
  <c r="L23" i="4"/>
  <c r="K23" i="4"/>
  <c r="J23" i="4"/>
  <c r="I23" i="4"/>
  <c r="H23" i="4"/>
  <c r="G23" i="4"/>
  <c r="F23" i="4"/>
  <c r="E23" i="4"/>
  <c r="D23" i="4"/>
  <c r="C23" i="4"/>
  <c r="B23" i="4"/>
  <c r="A23" i="4"/>
  <c r="N13" i="4"/>
  <c r="A12" i="4"/>
  <c r="A22" i="4" s="1"/>
  <c r="A11" i="4"/>
  <c r="A21" i="4" s="1"/>
  <c r="A10" i="4"/>
  <c r="A20" i="4" s="1"/>
  <c r="A9" i="4"/>
  <c r="A19" i="4" s="1"/>
  <c r="A8" i="4"/>
  <c r="A18" i="4" s="1"/>
  <c r="A7" i="4"/>
  <c r="A17" i="4" s="1"/>
  <c r="A6" i="4"/>
  <c r="A16" i="4" s="1"/>
  <c r="M33" i="3"/>
  <c r="L33" i="3"/>
  <c r="K33" i="3"/>
  <c r="J33" i="3"/>
  <c r="I33" i="3"/>
  <c r="H33" i="3"/>
  <c r="G33" i="3"/>
  <c r="F33" i="3"/>
  <c r="E33" i="3"/>
  <c r="D33" i="3"/>
  <c r="C33" i="3"/>
  <c r="M32" i="3"/>
  <c r="L32" i="3"/>
  <c r="K32" i="3"/>
  <c r="J32" i="3"/>
  <c r="I32" i="3"/>
  <c r="H32" i="3"/>
  <c r="G32" i="3"/>
  <c r="F32" i="3"/>
  <c r="E32" i="3"/>
  <c r="D32" i="3"/>
  <c r="C32" i="3"/>
  <c r="B32" i="3"/>
  <c r="M29" i="3"/>
  <c r="L29" i="3"/>
  <c r="K29" i="3"/>
  <c r="J29" i="3"/>
  <c r="I29" i="3"/>
  <c r="H29" i="3"/>
  <c r="G29" i="3"/>
  <c r="F29" i="3"/>
  <c r="E29" i="3"/>
  <c r="D29" i="3"/>
  <c r="C29" i="3"/>
  <c r="M28" i="3"/>
  <c r="L28" i="3"/>
  <c r="K28" i="3"/>
  <c r="J28" i="3"/>
  <c r="I28" i="3"/>
  <c r="H28" i="3"/>
  <c r="G28" i="3"/>
  <c r="F28" i="3"/>
  <c r="E28" i="3"/>
  <c r="D28" i="3"/>
  <c r="C28" i="3"/>
  <c r="B28" i="3"/>
  <c r="M25" i="3"/>
  <c r="L25" i="3"/>
  <c r="K25" i="3"/>
  <c r="J25" i="3"/>
  <c r="I25" i="3"/>
  <c r="H25" i="3"/>
  <c r="G25" i="3"/>
  <c r="F25" i="3"/>
  <c r="E25" i="3"/>
  <c r="D25" i="3"/>
  <c r="C25" i="3"/>
  <c r="M24" i="3"/>
  <c r="L24" i="3"/>
  <c r="K24" i="3"/>
  <c r="J24" i="3"/>
  <c r="I24" i="3"/>
  <c r="H24" i="3"/>
  <c r="G24" i="3"/>
  <c r="F24" i="3"/>
  <c r="E24" i="3"/>
  <c r="D24" i="3"/>
  <c r="D26" i="3" s="1"/>
  <c r="D20" i="4" s="1"/>
  <c r="C24" i="3"/>
  <c r="M21" i="3"/>
  <c r="L21" i="3"/>
  <c r="K21" i="3"/>
  <c r="J21" i="3"/>
  <c r="I21" i="3"/>
  <c r="G21" i="3"/>
  <c r="F21" i="3"/>
  <c r="E21" i="3"/>
  <c r="D21" i="3"/>
  <c r="M20" i="3"/>
  <c r="L20" i="3"/>
  <c r="K20" i="3"/>
  <c r="J20" i="3"/>
  <c r="I20" i="3"/>
  <c r="H20" i="3"/>
  <c r="G20" i="3"/>
  <c r="F20" i="3"/>
  <c r="E20" i="3"/>
  <c r="E22" i="3" s="1"/>
  <c r="E19" i="4" s="1"/>
  <c r="D20" i="3"/>
  <c r="C20" i="3"/>
  <c r="B20" i="3"/>
  <c r="M17" i="3"/>
  <c r="L17" i="3"/>
  <c r="K17" i="3"/>
  <c r="J17" i="3"/>
  <c r="I17" i="3"/>
  <c r="H17" i="3"/>
  <c r="G17" i="3"/>
  <c r="F17" i="3"/>
  <c r="E17" i="3"/>
  <c r="M16" i="3"/>
  <c r="L16" i="3"/>
  <c r="K16" i="3"/>
  <c r="J16" i="3"/>
  <c r="I16" i="3"/>
  <c r="H16" i="3"/>
  <c r="H18" i="3" s="1"/>
  <c r="H18" i="4" s="1"/>
  <c r="G16" i="3"/>
  <c r="F16" i="3"/>
  <c r="F18" i="3" s="1"/>
  <c r="F18" i="4" s="1"/>
  <c r="E16" i="3"/>
  <c r="D16" i="3"/>
  <c r="C16" i="3"/>
  <c r="B16" i="3"/>
  <c r="B18" i="3" s="1"/>
  <c r="M13" i="3"/>
  <c r="L13" i="3"/>
  <c r="K13" i="3"/>
  <c r="J13" i="3"/>
  <c r="I13" i="3"/>
  <c r="H13" i="3"/>
  <c r="G13" i="3"/>
  <c r="F13" i="3"/>
  <c r="E13" i="3"/>
  <c r="D13" i="3"/>
  <c r="C13" i="3"/>
  <c r="M12" i="3"/>
  <c r="L12" i="3"/>
  <c r="K12" i="3"/>
  <c r="J12" i="3"/>
  <c r="I12" i="3"/>
  <c r="H12" i="3"/>
  <c r="G12" i="3"/>
  <c r="F12" i="3"/>
  <c r="E12" i="3"/>
  <c r="D12" i="3"/>
  <c r="C12" i="3"/>
  <c r="B12" i="3"/>
  <c r="B14" i="3" s="1"/>
  <c r="B36" i="2"/>
  <c r="M36" i="2"/>
  <c r="M12" i="4" s="1"/>
  <c r="L36" i="2"/>
  <c r="L12" i="4" s="1"/>
  <c r="K36" i="2"/>
  <c r="K12" i="4" s="1"/>
  <c r="J36" i="2"/>
  <c r="J12" i="4" s="1"/>
  <c r="I36" i="2"/>
  <c r="I12" i="4"/>
  <c r="H36" i="2"/>
  <c r="H12" i="4" s="1"/>
  <c r="G36" i="2"/>
  <c r="G12" i="4" s="1"/>
  <c r="F36" i="2"/>
  <c r="F12" i="4" s="1"/>
  <c r="E36" i="2"/>
  <c r="E12" i="4" s="1"/>
  <c r="D36" i="2"/>
  <c r="D12" i="4" s="1"/>
  <c r="C36" i="2"/>
  <c r="C12" i="4" s="1"/>
  <c r="B32" i="2"/>
  <c r="M32" i="2"/>
  <c r="M11" i="4" s="1"/>
  <c r="L32" i="2"/>
  <c r="L11" i="4" s="1"/>
  <c r="K32" i="2"/>
  <c r="K11" i="4" s="1"/>
  <c r="J32" i="2"/>
  <c r="J11" i="4" s="1"/>
  <c r="I32" i="2"/>
  <c r="I11" i="4" s="1"/>
  <c r="H32" i="2"/>
  <c r="H11" i="4" s="1"/>
  <c r="G32" i="2"/>
  <c r="G11" i="4" s="1"/>
  <c r="F32" i="2"/>
  <c r="F11" i="4" s="1"/>
  <c r="E32" i="2"/>
  <c r="E11" i="4" s="1"/>
  <c r="D32" i="2"/>
  <c r="D11" i="4" s="1"/>
  <c r="C32" i="2"/>
  <c r="C11" i="4" s="1"/>
  <c r="B28" i="2"/>
  <c r="M28" i="2"/>
  <c r="M10" i="4" s="1"/>
  <c r="L28" i="2"/>
  <c r="L10" i="4" s="1"/>
  <c r="K28" i="2"/>
  <c r="K10" i="4" s="1"/>
  <c r="J28" i="2"/>
  <c r="J10" i="4" s="1"/>
  <c r="I28" i="2"/>
  <c r="I10" i="4" s="1"/>
  <c r="H28" i="2"/>
  <c r="H10" i="4" s="1"/>
  <c r="G28" i="2"/>
  <c r="G10" i="4" s="1"/>
  <c r="F28" i="2"/>
  <c r="F10" i="4" s="1"/>
  <c r="E28" i="2"/>
  <c r="E10" i="4"/>
  <c r="D28" i="2"/>
  <c r="D10" i="4" s="1"/>
  <c r="C28" i="2"/>
  <c r="C10" i="4" s="1"/>
  <c r="B24" i="2"/>
  <c r="B9" i="4" s="1"/>
  <c r="M24" i="2"/>
  <c r="M9" i="4" s="1"/>
  <c r="L24" i="2"/>
  <c r="L9" i="4" s="1"/>
  <c r="K24" i="2"/>
  <c r="K9" i="4" s="1"/>
  <c r="J24" i="2"/>
  <c r="J9" i="4" s="1"/>
  <c r="I24" i="2"/>
  <c r="I9" i="4" s="1"/>
  <c r="H24" i="2"/>
  <c r="H9" i="4" s="1"/>
  <c r="G24" i="2"/>
  <c r="G9" i="4" s="1"/>
  <c r="F24" i="2"/>
  <c r="F9" i="4" s="1"/>
  <c r="E24" i="2"/>
  <c r="E9" i="4" s="1"/>
  <c r="D24" i="2"/>
  <c r="D9" i="4" s="1"/>
  <c r="C24" i="2"/>
  <c r="C9" i="4" s="1"/>
  <c r="B20" i="2"/>
  <c r="M20" i="2"/>
  <c r="M8" i="4" s="1"/>
  <c r="L20" i="2"/>
  <c r="L8" i="4" s="1"/>
  <c r="K20" i="2"/>
  <c r="K8" i="4" s="1"/>
  <c r="J20" i="2"/>
  <c r="I20" i="2"/>
  <c r="I8" i="4" s="1"/>
  <c r="H20" i="2"/>
  <c r="H8" i="4" s="1"/>
  <c r="G20" i="2"/>
  <c r="G8" i="4" s="1"/>
  <c r="F20" i="2"/>
  <c r="F8" i="4" s="1"/>
  <c r="E20" i="2"/>
  <c r="D20" i="2"/>
  <c r="D8" i="4" s="1"/>
  <c r="C20" i="2"/>
  <c r="B16" i="2"/>
  <c r="M16" i="2"/>
  <c r="M7" i="4" s="1"/>
  <c r="L16" i="2"/>
  <c r="L7" i="4" s="1"/>
  <c r="K16" i="2"/>
  <c r="J16" i="2"/>
  <c r="J7" i="4" s="1"/>
  <c r="I16" i="2"/>
  <c r="H16" i="2"/>
  <c r="H7" i="4" s="1"/>
  <c r="G16" i="2"/>
  <c r="G7" i="4" s="1"/>
  <c r="F16" i="2"/>
  <c r="F7" i="4" s="1"/>
  <c r="E16" i="2"/>
  <c r="E7" i="4" s="1"/>
  <c r="D16" i="2"/>
  <c r="D7" i="4" s="1"/>
  <c r="C16" i="2"/>
  <c r="C7" i="4" s="1"/>
  <c r="M12" i="2"/>
  <c r="L12" i="2"/>
  <c r="K12" i="2"/>
  <c r="J12" i="2"/>
  <c r="I12" i="2"/>
  <c r="H12" i="2"/>
  <c r="G12" i="2"/>
  <c r="E12" i="2"/>
  <c r="C5" i="9"/>
  <c r="D5" i="9" s="1"/>
  <c r="E5" i="9" s="1"/>
  <c r="F5" i="9" s="1"/>
  <c r="G5" i="9" s="1"/>
  <c r="H5" i="9" s="1"/>
  <c r="I5" i="9" s="1"/>
  <c r="J5" i="9" s="1"/>
  <c r="K5" i="9" s="1"/>
  <c r="L5" i="9" s="1"/>
  <c r="M5" i="9" s="1"/>
  <c r="N5" i="9" s="1"/>
  <c r="N29" i="4"/>
  <c r="N39" i="4"/>
  <c r="N36" i="2" l="1"/>
  <c r="D14" i="3"/>
  <c r="F14" i="3"/>
  <c r="H14" i="3"/>
  <c r="H17" i="4" s="1"/>
  <c r="L34" i="3"/>
  <c r="L22" i="4" s="1"/>
  <c r="E14" i="3"/>
  <c r="E17" i="4" s="1"/>
  <c r="B22" i="3"/>
  <c r="B19" i="4" s="1"/>
  <c r="G14" i="3"/>
  <c r="G17" i="4" s="1"/>
  <c r="D18" i="3"/>
  <c r="D18" i="4" s="1"/>
  <c r="C22" i="3"/>
  <c r="C19" i="4" s="1"/>
  <c r="C26" i="3"/>
  <c r="C20" i="4" s="1"/>
  <c r="E18" i="3"/>
  <c r="E18" i="4" s="1"/>
  <c r="D22" i="3"/>
  <c r="D19" i="4" s="1"/>
  <c r="C18" i="3"/>
  <c r="I14" i="3"/>
  <c r="I17" i="4" s="1"/>
  <c r="F26" i="3"/>
  <c r="F20" i="4" s="1"/>
  <c r="B30" i="3"/>
  <c r="J14" i="3"/>
  <c r="J17" i="4" s="1"/>
  <c r="G18" i="3"/>
  <c r="G18" i="4" s="1"/>
  <c r="F22" i="3"/>
  <c r="F19" i="4" s="1"/>
  <c r="C30" i="3"/>
  <c r="C21" i="4" s="1"/>
  <c r="K14" i="3"/>
  <c r="K17" i="4" s="1"/>
  <c r="G22" i="3"/>
  <c r="G19" i="4" s="1"/>
  <c r="G26" i="3"/>
  <c r="G20" i="4" s="1"/>
  <c r="D30" i="3"/>
  <c r="D21" i="4" s="1"/>
  <c r="E26" i="3"/>
  <c r="E20" i="4" s="1"/>
  <c r="L14" i="3"/>
  <c r="L17" i="4" s="1"/>
  <c r="I18" i="3"/>
  <c r="I18" i="4" s="1"/>
  <c r="H22" i="3"/>
  <c r="H19" i="4" s="1"/>
  <c r="H26" i="3"/>
  <c r="H20" i="4" s="1"/>
  <c r="E30" i="3"/>
  <c r="B34" i="3"/>
  <c r="B22" i="4" s="1"/>
  <c r="J10" i="3"/>
  <c r="J16" i="4" s="1"/>
  <c r="I10" i="3"/>
  <c r="C14" i="3"/>
  <c r="C17" i="4" s="1"/>
  <c r="J22" i="3"/>
  <c r="J19" i="4" s="1"/>
  <c r="J26" i="3"/>
  <c r="J20" i="4" s="1"/>
  <c r="G30" i="3"/>
  <c r="G21" i="4" s="1"/>
  <c r="D34" i="3"/>
  <c r="D22" i="4" s="1"/>
  <c r="L18" i="3"/>
  <c r="L18" i="4" s="1"/>
  <c r="K22" i="3"/>
  <c r="K19" i="4" s="1"/>
  <c r="K26" i="3"/>
  <c r="K20" i="4" s="1"/>
  <c r="H30" i="3"/>
  <c r="H21" i="4" s="1"/>
  <c r="E34" i="3"/>
  <c r="E22" i="4" s="1"/>
  <c r="M34" i="3"/>
  <c r="M22" i="4" s="1"/>
  <c r="J18" i="3"/>
  <c r="J18" i="4" s="1"/>
  <c r="K18" i="3"/>
  <c r="K18" i="4" s="1"/>
  <c r="L22" i="3"/>
  <c r="L19" i="4" s="1"/>
  <c r="I30" i="3"/>
  <c r="I21" i="4" s="1"/>
  <c r="M26" i="3"/>
  <c r="M20" i="4" s="1"/>
  <c r="K30" i="3"/>
  <c r="K21" i="4" s="1"/>
  <c r="H34" i="3"/>
  <c r="H22" i="4" s="1"/>
  <c r="E10" i="3"/>
  <c r="E16" i="4" s="1"/>
  <c r="M14" i="3"/>
  <c r="M17" i="4" s="1"/>
  <c r="I22" i="3"/>
  <c r="I19" i="4" s="1"/>
  <c r="I26" i="3"/>
  <c r="I20" i="4" s="1"/>
  <c r="F30" i="3"/>
  <c r="F21" i="4" s="1"/>
  <c r="C34" i="3"/>
  <c r="C22" i="4" s="1"/>
  <c r="M22" i="3"/>
  <c r="M19" i="4" s="1"/>
  <c r="J30" i="3"/>
  <c r="J21" i="4" s="1"/>
  <c r="L30" i="3"/>
  <c r="L21" i="4" s="1"/>
  <c r="I34" i="3"/>
  <c r="I22" i="4" s="1"/>
  <c r="M18" i="3"/>
  <c r="M18" i="4" s="1"/>
  <c r="L26" i="3"/>
  <c r="L20" i="4" s="1"/>
  <c r="F34" i="3"/>
  <c r="F22" i="4" s="1"/>
  <c r="G34" i="3"/>
  <c r="G22" i="4" s="1"/>
  <c r="M30" i="3"/>
  <c r="M21" i="4" s="1"/>
  <c r="J34" i="3"/>
  <c r="J22" i="4" s="1"/>
  <c r="K34" i="3"/>
  <c r="K22" i="4" s="1"/>
  <c r="B21" i="5"/>
  <c r="B22" i="5" s="1"/>
  <c r="B51" i="5" s="1"/>
  <c r="B52" i="5" s="1"/>
  <c r="C5" i="5" s="1"/>
  <c r="B38" i="2"/>
  <c r="N12" i="2"/>
  <c r="M6" i="4"/>
  <c r="M14" i="4" s="1"/>
  <c r="M38" i="2"/>
  <c r="L6" i="4"/>
  <c r="L14" i="4" s="1"/>
  <c r="L45" i="4" s="1"/>
  <c r="L38" i="2"/>
  <c r="N28" i="2"/>
  <c r="E6" i="4"/>
  <c r="E38" i="2"/>
  <c r="F6" i="4"/>
  <c r="F14" i="4" s="1"/>
  <c r="F38" i="2"/>
  <c r="B11" i="4"/>
  <c r="N11" i="4" s="1"/>
  <c r="N32" i="2"/>
  <c r="B8" i="4"/>
  <c r="N20" i="2"/>
  <c r="N16" i="2"/>
  <c r="N24" i="2"/>
  <c r="D6" i="4"/>
  <c r="D14" i="4" s="1"/>
  <c r="D45" i="4" s="1"/>
  <c r="D38" i="2"/>
  <c r="G6" i="4"/>
  <c r="G14" i="4" s="1"/>
  <c r="G45" i="4" s="1"/>
  <c r="G38" i="2"/>
  <c r="H6" i="4"/>
  <c r="H14" i="4" s="1"/>
  <c r="H45" i="4" s="1"/>
  <c r="H38" i="2"/>
  <c r="I6" i="4"/>
  <c r="I38" i="2"/>
  <c r="J6" i="4"/>
  <c r="J38" i="2"/>
  <c r="C6" i="4"/>
  <c r="C38" i="2"/>
  <c r="K6" i="4"/>
  <c r="K38" i="2"/>
  <c r="N20" i="3"/>
  <c r="N16" i="3"/>
  <c r="N24" i="3"/>
  <c r="N32" i="3"/>
  <c r="C16" i="4"/>
  <c r="N8" i="3"/>
  <c r="B20" i="4"/>
  <c r="B12" i="4"/>
  <c r="N12" i="4" s="1"/>
  <c r="B10" i="4"/>
  <c r="N10" i="4" s="1"/>
  <c r="O45" i="9"/>
  <c r="O40" i="9"/>
  <c r="O35" i="9"/>
  <c r="K47" i="9"/>
  <c r="M47" i="9"/>
  <c r="M54" i="9" s="1"/>
  <c r="H47" i="9"/>
  <c r="H54" i="9" s="1"/>
  <c r="G47" i="9"/>
  <c r="G54" i="9" s="1"/>
  <c r="O30" i="9"/>
  <c r="L47" i="9"/>
  <c r="L54" i="9" s="1"/>
  <c r="J48" i="9"/>
  <c r="J51" i="9" s="1"/>
  <c r="E47" i="9"/>
  <c r="E54" i="9" s="1"/>
  <c r="I48" i="9"/>
  <c r="I50" i="9" s="1"/>
  <c r="N48" i="9"/>
  <c r="N52" i="9" s="1"/>
  <c r="C47" i="9"/>
  <c r="C54" i="9" s="1"/>
  <c r="F48" i="9"/>
  <c r="F52" i="9" s="1"/>
  <c r="O25" i="9"/>
  <c r="O20" i="9"/>
  <c r="H48" i="9"/>
  <c r="G50" i="4" s="1"/>
  <c r="K48" i="9"/>
  <c r="K53" i="9" s="1"/>
  <c r="L48" i="9"/>
  <c r="L51" i="9" s="1"/>
  <c r="O15" i="9"/>
  <c r="M48" i="9"/>
  <c r="M50" i="9" s="1"/>
  <c r="E48" i="9"/>
  <c r="E53" i="9" s="1"/>
  <c r="D48" i="9"/>
  <c r="D50" i="9" s="1"/>
  <c r="E21" i="4"/>
  <c r="D17" i="4"/>
  <c r="N28" i="3"/>
  <c r="D27" i="10"/>
  <c r="F17" i="4"/>
  <c r="D47" i="9"/>
  <c r="G10" i="9"/>
  <c r="G48" i="9" s="1"/>
  <c r="G51" i="9" s="1"/>
  <c r="N47" i="9"/>
  <c r="N12" i="3"/>
  <c r="F47" i="9"/>
  <c r="F54" i="9" s="1"/>
  <c r="I47" i="9"/>
  <c r="I54" i="9" s="1"/>
  <c r="J47" i="9"/>
  <c r="J54" i="9" s="1"/>
  <c r="C10" i="9"/>
  <c r="C48" i="9" s="1"/>
  <c r="C53" i="9" s="1"/>
  <c r="C8" i="4"/>
  <c r="J8" i="4"/>
  <c r="E8" i="4"/>
  <c r="I7" i="4"/>
  <c r="K7" i="4"/>
  <c r="B4" i="4"/>
  <c r="C4" i="5" s="1"/>
  <c r="B7" i="3"/>
  <c r="C7" i="3" s="1"/>
  <c r="D7" i="3" s="1"/>
  <c r="E7" i="3" s="1"/>
  <c r="F7" i="3" s="1"/>
  <c r="G7" i="3" s="1"/>
  <c r="H7" i="3" s="1"/>
  <c r="I7" i="3" s="1"/>
  <c r="J7" i="3" s="1"/>
  <c r="K7" i="3" s="1"/>
  <c r="L7" i="3" s="1"/>
  <c r="M7" i="3" s="1"/>
  <c r="N23" i="4"/>
  <c r="B17" i="4"/>
  <c r="F16" i="4"/>
  <c r="M16" i="4"/>
  <c r="H16" i="4"/>
  <c r="B7" i="4"/>
  <c r="G16" i="4"/>
  <c r="K16" i="4"/>
  <c r="B29" i="10"/>
  <c r="D16" i="10"/>
  <c r="D19" i="10" s="1"/>
  <c r="N9" i="4"/>
  <c r="B6" i="4"/>
  <c r="B16" i="4"/>
  <c r="C9" i="2"/>
  <c r="C4" i="4" s="1"/>
  <c r="D4" i="5" s="1"/>
  <c r="M45" i="4" l="1"/>
  <c r="M66" i="4" s="1"/>
  <c r="F45" i="4"/>
  <c r="F66" i="4" s="1"/>
  <c r="O38" i="2"/>
  <c r="I14" i="4"/>
  <c r="J14" i="4"/>
  <c r="J45" i="4" s="1"/>
  <c r="J66" i="4" s="1"/>
  <c r="E14" i="4"/>
  <c r="N10" i="3"/>
  <c r="K14" i="4"/>
  <c r="D54" i="9"/>
  <c r="O47" i="9"/>
  <c r="K54" i="9"/>
  <c r="O10" i="9"/>
  <c r="P48" i="9" s="1"/>
  <c r="D51" i="9"/>
  <c r="C50" i="9"/>
  <c r="N54" i="9"/>
  <c r="I36" i="3"/>
  <c r="J16" i="5" s="1"/>
  <c r="C36" i="3"/>
  <c r="D16" i="5" s="1"/>
  <c r="N34" i="3"/>
  <c r="N20" i="4"/>
  <c r="N26" i="3"/>
  <c r="C18" i="4"/>
  <c r="C24" i="4"/>
  <c r="N22" i="4"/>
  <c r="N30" i="3"/>
  <c r="I16" i="4"/>
  <c r="I24" i="4" s="1"/>
  <c r="N19" i="4"/>
  <c r="L36" i="3"/>
  <c r="M16" i="5" s="1"/>
  <c r="K24" i="4"/>
  <c r="G24" i="4"/>
  <c r="G70" i="4" s="1"/>
  <c r="G71" i="4" s="1"/>
  <c r="B36" i="3"/>
  <c r="C16" i="5" s="1"/>
  <c r="K36" i="3"/>
  <c r="L16" i="5" s="1"/>
  <c r="B21" i="4"/>
  <c r="N21" i="4" s="1"/>
  <c r="G36" i="3"/>
  <c r="H16" i="5" s="1"/>
  <c r="L24" i="4"/>
  <c r="L25" i="4" s="1"/>
  <c r="L26" i="4" s="1"/>
  <c r="N38" i="2"/>
  <c r="C14" i="4"/>
  <c r="C45" i="4" s="1"/>
  <c r="J36" i="3"/>
  <c r="K16" i="5" s="1"/>
  <c r="N22" i="3"/>
  <c r="J24" i="4"/>
  <c r="M36" i="3"/>
  <c r="N16" i="5" s="1"/>
  <c r="E36" i="3"/>
  <c r="F16" i="5" s="1"/>
  <c r="E24" i="4"/>
  <c r="N14" i="3"/>
  <c r="H50" i="4"/>
  <c r="M50" i="4"/>
  <c r="I53" i="9"/>
  <c r="I51" i="9"/>
  <c r="N51" i="9"/>
  <c r="N50" i="9"/>
  <c r="N53" i="9"/>
  <c r="J50" i="9"/>
  <c r="J53" i="9"/>
  <c r="I50" i="4"/>
  <c r="E51" i="9"/>
  <c r="F53" i="9"/>
  <c r="H53" i="9"/>
  <c r="J52" i="9"/>
  <c r="H52" i="9"/>
  <c r="F51" i="9"/>
  <c r="L50" i="4"/>
  <c r="H50" i="9"/>
  <c r="E50" i="4"/>
  <c r="F50" i="9"/>
  <c r="K50" i="4"/>
  <c r="K52" i="9"/>
  <c r="H51" i="9"/>
  <c r="K50" i="9"/>
  <c r="I52" i="9"/>
  <c r="D52" i="9"/>
  <c r="D53" i="9"/>
  <c r="K51" i="9"/>
  <c r="D50" i="4"/>
  <c r="C50" i="4"/>
  <c r="M52" i="9"/>
  <c r="L50" i="9"/>
  <c r="G53" i="9"/>
  <c r="G50" i="9"/>
  <c r="M53" i="9"/>
  <c r="L53" i="9"/>
  <c r="E50" i="9"/>
  <c r="M51" i="9"/>
  <c r="E52" i="9"/>
  <c r="J50" i="4"/>
  <c r="L52" i="9"/>
  <c r="F50" i="4"/>
  <c r="G52" i="9"/>
  <c r="M24" i="4"/>
  <c r="M70" i="4" s="1"/>
  <c r="M71" i="4" s="1"/>
  <c r="F24" i="4"/>
  <c r="F25" i="4" s="1"/>
  <c r="F26" i="4" s="1"/>
  <c r="N17" i="4"/>
  <c r="I9" i="5"/>
  <c r="I14" i="5" s="1"/>
  <c r="H66" i="4"/>
  <c r="H9" i="5"/>
  <c r="H14" i="5" s="1"/>
  <c r="G66" i="4"/>
  <c r="H24" i="4"/>
  <c r="H70" i="4" s="1"/>
  <c r="H71" i="4" s="1"/>
  <c r="E9" i="5"/>
  <c r="E14" i="5" s="1"/>
  <c r="D66" i="4"/>
  <c r="M9" i="5"/>
  <c r="M14" i="5" s="1"/>
  <c r="L66" i="4"/>
  <c r="B30" i="10"/>
  <c r="C30" i="10" s="1"/>
  <c r="N18" i="3"/>
  <c r="B18" i="4"/>
  <c r="N18" i="4" s="1"/>
  <c r="F36" i="3"/>
  <c r="G16" i="5" s="1"/>
  <c r="H36" i="3"/>
  <c r="I16" i="5" s="1"/>
  <c r="N8" i="4"/>
  <c r="N7" i="4"/>
  <c r="B3" i="14"/>
  <c r="B5" i="14" s="1"/>
  <c r="F16" i="14" s="1"/>
  <c r="C17" i="14" s="1"/>
  <c r="B35" i="4" s="1"/>
  <c r="B63" i="4" s="1"/>
  <c r="B14" i="4"/>
  <c r="B45" i="4" s="1"/>
  <c r="N9" i="5"/>
  <c r="F9" i="5"/>
  <c r="D36" i="3"/>
  <c r="D16" i="4"/>
  <c r="D24" i="4" s="1"/>
  <c r="D25" i="4" s="1"/>
  <c r="G9" i="5"/>
  <c r="N6" i="4"/>
  <c r="O14" i="4" s="1"/>
  <c r="O25" i="4" s="1"/>
  <c r="O61" i="4" s="1"/>
  <c r="O67" i="4" s="1"/>
  <c r="D9" i="2"/>
  <c r="D4" i="4" s="1"/>
  <c r="E4" i="5" s="1"/>
  <c r="K9" i="5" l="1"/>
  <c r="K14" i="5" s="1"/>
  <c r="E45" i="4"/>
  <c r="E66" i="4" s="1"/>
  <c r="J9" i="5"/>
  <c r="J14" i="5" s="1"/>
  <c r="I45" i="4"/>
  <c r="I66" i="4" s="1"/>
  <c r="E70" i="4"/>
  <c r="E71" i="4" s="1"/>
  <c r="C66" i="4"/>
  <c r="K45" i="4"/>
  <c r="K66" i="4" s="1"/>
  <c r="F57" i="9"/>
  <c r="E51" i="4" s="1"/>
  <c r="J25" i="4"/>
  <c r="J26" i="4" s="1"/>
  <c r="C25" i="4"/>
  <c r="C26" i="4" s="1"/>
  <c r="I25" i="4"/>
  <c r="I26" i="4" s="1"/>
  <c r="J70" i="4"/>
  <c r="J71" i="4" s="1"/>
  <c r="G25" i="4"/>
  <c r="G26" i="4" s="1"/>
  <c r="D9" i="5"/>
  <c r="D14" i="5" s="1"/>
  <c r="K70" i="4"/>
  <c r="K71" i="4" s="1"/>
  <c r="K25" i="4"/>
  <c r="K26" i="4" s="1"/>
  <c r="L9" i="5"/>
  <c r="L14" i="5" s="1"/>
  <c r="O54" i="9"/>
  <c r="O48" i="9"/>
  <c r="J57" i="9"/>
  <c r="I51" i="4" s="1"/>
  <c r="I57" i="9"/>
  <c r="H51" i="4" s="1"/>
  <c r="I70" i="4"/>
  <c r="I71" i="4" s="1"/>
  <c r="L70" i="4"/>
  <c r="L71" i="4" s="1"/>
  <c r="O36" i="3"/>
  <c r="D57" i="9"/>
  <c r="D58" i="9" s="1"/>
  <c r="C70" i="4"/>
  <c r="C71" i="4" s="1"/>
  <c r="H57" i="9"/>
  <c r="G51" i="4" s="1"/>
  <c r="E25" i="4"/>
  <c r="E26" i="4" s="1"/>
  <c r="F70" i="4"/>
  <c r="F71" i="4" s="1"/>
  <c r="M25" i="4"/>
  <c r="M26" i="4" s="1"/>
  <c r="C9" i="5"/>
  <c r="C14" i="5" s="1"/>
  <c r="N14" i="4"/>
  <c r="N57" i="9"/>
  <c r="N58" i="9" s="1"/>
  <c r="K57" i="9"/>
  <c r="K58" i="9" s="1"/>
  <c r="G57" i="9"/>
  <c r="G58" i="9" s="1"/>
  <c r="L57" i="9"/>
  <c r="K51" i="4" s="1"/>
  <c r="M57" i="9"/>
  <c r="L51" i="4" s="1"/>
  <c r="E57" i="9"/>
  <c r="D51" i="4" s="1"/>
  <c r="H25" i="4"/>
  <c r="H26" i="4" s="1"/>
  <c r="B24" i="4"/>
  <c r="C52" i="9"/>
  <c r="O52" i="9" s="1"/>
  <c r="C51" i="9"/>
  <c r="O51" i="9" s="1"/>
  <c r="B50" i="4"/>
  <c r="N50" i="4" s="1"/>
  <c r="O53" i="9"/>
  <c r="N36" i="3"/>
  <c r="E16" i="5"/>
  <c r="O16" i="5" s="1"/>
  <c r="N14" i="5"/>
  <c r="F14" i="5"/>
  <c r="G14" i="5"/>
  <c r="E9" i="2"/>
  <c r="F9" i="2" s="1"/>
  <c r="B9" i="14"/>
  <c r="C9" i="14" s="1"/>
  <c r="B17" i="14"/>
  <c r="D17" i="14" s="1"/>
  <c r="C45" i="5" s="1"/>
  <c r="A17" i="14"/>
  <c r="D70" i="4"/>
  <c r="D71" i="4" s="1"/>
  <c r="N16" i="4"/>
  <c r="D26" i="4"/>
  <c r="F58" i="9" l="1"/>
  <c r="J58" i="9"/>
  <c r="O9" i="5"/>
  <c r="I58" i="9"/>
  <c r="C51" i="4"/>
  <c r="M51" i="4"/>
  <c r="J51" i="4"/>
  <c r="H58" i="9"/>
  <c r="M58" i="9"/>
  <c r="L58" i="9"/>
  <c r="F51" i="4"/>
  <c r="E58" i="9"/>
  <c r="B70" i="4"/>
  <c r="B71" i="4" s="1"/>
  <c r="N24" i="4"/>
  <c r="N70" i="4" s="1"/>
  <c r="N71" i="4" s="1"/>
  <c r="O14" i="5"/>
  <c r="B25" i="4"/>
  <c r="N25" i="4" s="1"/>
  <c r="N45" i="4"/>
  <c r="N66" i="4" s="1"/>
  <c r="B66" i="4"/>
  <c r="O50" i="9"/>
  <c r="C57" i="9"/>
  <c r="C49" i="5"/>
  <c r="C50" i="5" s="1"/>
  <c r="E4" i="4"/>
  <c r="F4" i="5" s="1"/>
  <c r="F17" i="14"/>
  <c r="B18" i="14" s="1"/>
  <c r="F4" i="4"/>
  <c r="G4" i="5" s="1"/>
  <c r="G9" i="2"/>
  <c r="B26" i="4" l="1"/>
  <c r="O57" i="9"/>
  <c r="O58" i="9" s="1"/>
  <c r="B51" i="4"/>
  <c r="C58" i="9"/>
  <c r="C18" i="14"/>
  <c r="C35" i="4" s="1"/>
  <c r="A18" i="14"/>
  <c r="H9" i="2"/>
  <c r="G4" i="4"/>
  <c r="H4" i="5" s="1"/>
  <c r="C59" i="4" l="1"/>
  <c r="D17" i="5" s="1"/>
  <c r="C63" i="4"/>
  <c r="N51" i="4"/>
  <c r="B59" i="4"/>
  <c r="D18" i="14"/>
  <c r="D45" i="5" s="1"/>
  <c r="H4" i="4"/>
  <c r="I4" i="5" s="1"/>
  <c r="I9" i="2"/>
  <c r="C72" i="4" l="1"/>
  <c r="C61" i="4"/>
  <c r="C67" i="4" s="1"/>
  <c r="C17" i="5"/>
  <c r="B72" i="4"/>
  <c r="B61" i="4"/>
  <c r="O46" i="5"/>
  <c r="D49" i="5"/>
  <c r="D50" i="5" s="1"/>
  <c r="D21" i="5"/>
  <c r="D22" i="5" s="1"/>
  <c r="F18" i="14"/>
  <c r="I4" i="4"/>
  <c r="J4" i="5" s="1"/>
  <c r="J9" i="2"/>
  <c r="C21" i="5" l="1"/>
  <c r="C22" i="5" s="1"/>
  <c r="C51" i="5" s="1"/>
  <c r="C52" i="5" s="1"/>
  <c r="D5" i="5" s="1"/>
  <c r="C68" i="4"/>
  <c r="B68" i="4"/>
  <c r="B67" i="4"/>
  <c r="C19" i="14"/>
  <c r="D35" i="4" s="1"/>
  <c r="B19" i="14"/>
  <c r="A19" i="14"/>
  <c r="J4" i="4"/>
  <c r="K4" i="5" s="1"/>
  <c r="K9" i="2"/>
  <c r="D59" i="4" l="1"/>
  <c r="E17" i="5" s="1"/>
  <c r="E21" i="5" s="1"/>
  <c r="E22" i="5" s="1"/>
  <c r="D63" i="4"/>
  <c r="D51" i="5"/>
  <c r="D52" i="5" s="1"/>
  <c r="E5" i="5" s="1"/>
  <c r="D19" i="14"/>
  <c r="E45" i="5" s="1"/>
  <c r="K4" i="4"/>
  <c r="L4" i="5" s="1"/>
  <c r="L9" i="2"/>
  <c r="D61" i="4" l="1"/>
  <c r="D67" i="4" s="1"/>
  <c r="D72" i="4"/>
  <c r="E49" i="5"/>
  <c r="F19" i="14"/>
  <c r="L4" i="4"/>
  <c r="M4" i="5" s="1"/>
  <c r="M9" i="2"/>
  <c r="M4" i="4" s="1"/>
  <c r="N4" i="5" s="1"/>
  <c r="D68" i="4" l="1"/>
  <c r="E50" i="5"/>
  <c r="E51" i="5" s="1"/>
  <c r="E52" i="5" s="1"/>
  <c r="F5" i="5" s="1"/>
  <c r="C20" i="14"/>
  <c r="E35" i="4" s="1"/>
  <c r="A20" i="14"/>
  <c r="B20" i="14"/>
  <c r="E59" i="4" l="1"/>
  <c r="F17" i="5" s="1"/>
  <c r="F21" i="5" s="1"/>
  <c r="F22" i="5" s="1"/>
  <c r="E63" i="4"/>
  <c r="D20" i="14"/>
  <c r="F45" i="5" s="1"/>
  <c r="F49" i="5" s="1"/>
  <c r="E72" i="4" l="1"/>
  <c r="E61" i="4"/>
  <c r="E67" i="4" s="1"/>
  <c r="F20" i="14"/>
  <c r="C21" i="14" s="1"/>
  <c r="F35" i="4" s="1"/>
  <c r="F50" i="5"/>
  <c r="E68" i="4" l="1"/>
  <c r="F59" i="4"/>
  <c r="G17" i="5" s="1"/>
  <c r="G21" i="5" s="1"/>
  <c r="G22" i="5" s="1"/>
  <c r="F63" i="4"/>
  <c r="A21" i="14"/>
  <c r="B21" i="14"/>
  <c r="D21" i="14" s="1"/>
  <c r="G45" i="5" s="1"/>
  <c r="G49" i="5" s="1"/>
  <c r="F51" i="5"/>
  <c r="F52" i="5" s="1"/>
  <c r="G5" i="5" s="1"/>
  <c r="F61" i="4" l="1"/>
  <c r="F67" i="4" s="1"/>
  <c r="F72" i="4"/>
  <c r="F21" i="14"/>
  <c r="A22" i="14" s="1"/>
  <c r="G50" i="5"/>
  <c r="G51" i="5" s="1"/>
  <c r="G52" i="5" s="1"/>
  <c r="H5" i="5" s="1"/>
  <c r="F68" i="4" l="1"/>
  <c r="B22" i="14"/>
  <c r="C22" i="14"/>
  <c r="G35" i="4" s="1"/>
  <c r="G59" i="4" l="1"/>
  <c r="H17" i="5" s="1"/>
  <c r="H21" i="5" s="1"/>
  <c r="H22" i="5" s="1"/>
  <c r="G63" i="4"/>
  <c r="D22" i="14"/>
  <c r="H45" i="5" s="1"/>
  <c r="H49" i="5" s="1"/>
  <c r="H50" i="5" s="1"/>
  <c r="G72" i="4" l="1"/>
  <c r="G61" i="4"/>
  <c r="G68" i="4" s="1"/>
  <c r="F22" i="14"/>
  <c r="C23" i="14" s="1"/>
  <c r="H35" i="4" s="1"/>
  <c r="H51" i="5"/>
  <c r="H52" i="5" s="1"/>
  <c r="I5" i="5" s="1"/>
  <c r="G67" i="4" l="1"/>
  <c r="H59" i="4"/>
  <c r="I17" i="5" s="1"/>
  <c r="I21" i="5" s="1"/>
  <c r="I22" i="5" s="1"/>
  <c r="H63" i="4"/>
  <c r="A23" i="14"/>
  <c r="B23" i="14"/>
  <c r="D23" i="14" s="1"/>
  <c r="I45" i="5" s="1"/>
  <c r="I49" i="5" s="1"/>
  <c r="I50" i="5" s="1"/>
  <c r="H61" i="4" l="1"/>
  <c r="H68" i="4" s="1"/>
  <c r="H72" i="4"/>
  <c r="F23" i="14"/>
  <c r="A24" i="14" s="1"/>
  <c r="I51" i="5"/>
  <c r="I52" i="5" s="1"/>
  <c r="J5" i="5" s="1"/>
  <c r="H67" i="4" l="1"/>
  <c r="C24" i="14"/>
  <c r="I35" i="4" s="1"/>
  <c r="B24" i="14"/>
  <c r="I59" i="4" l="1"/>
  <c r="J17" i="5" s="1"/>
  <c r="J21" i="5" s="1"/>
  <c r="J22" i="5" s="1"/>
  <c r="I63" i="4"/>
  <c r="D24" i="14"/>
  <c r="J45" i="5" s="1"/>
  <c r="J49" i="5" s="1"/>
  <c r="J50" i="5" s="1"/>
  <c r="I72" i="4" l="1"/>
  <c r="I61" i="4"/>
  <c r="I68" i="4" s="1"/>
  <c r="J51" i="5"/>
  <c r="J52" i="5" s="1"/>
  <c r="K5" i="5" s="1"/>
  <c r="F24" i="14"/>
  <c r="A25" i="14" s="1"/>
  <c r="I67" i="4" l="1"/>
  <c r="C25" i="14"/>
  <c r="J35" i="4" s="1"/>
  <c r="B25" i="14"/>
  <c r="D25" i="14" l="1"/>
  <c r="K45" i="5" s="1"/>
  <c r="K49" i="5" s="1"/>
  <c r="K50" i="5" s="1"/>
  <c r="J59" i="4"/>
  <c r="K17" i="5" s="1"/>
  <c r="K21" i="5" s="1"/>
  <c r="K22" i="5" s="1"/>
  <c r="J63" i="4"/>
  <c r="F25" i="14" l="1"/>
  <c r="B26" i="14" s="1"/>
  <c r="K51" i="5"/>
  <c r="K52" i="5" s="1"/>
  <c r="L5" i="5" s="1"/>
  <c r="J72" i="4"/>
  <c r="J61" i="4"/>
  <c r="J67" i="4" s="1"/>
  <c r="A26" i="14" l="1"/>
  <c r="C26" i="14"/>
  <c r="K35" i="4" s="1"/>
  <c r="K59" i="4" s="1"/>
  <c r="L17" i="5" s="1"/>
  <c r="L21" i="5" s="1"/>
  <c r="L22" i="5" s="1"/>
  <c r="J68" i="4"/>
  <c r="D26" i="14" l="1"/>
  <c r="L45" i="5" s="1"/>
  <c r="L49" i="5" s="1"/>
  <c r="L50" i="5" s="1"/>
  <c r="L51" i="5" s="1"/>
  <c r="L52" i="5" s="1"/>
  <c r="M5" i="5" s="1"/>
  <c r="K63" i="4"/>
  <c r="K72" i="4"/>
  <c r="K61" i="4"/>
  <c r="K68" i="4" s="1"/>
  <c r="F26" i="14" l="1"/>
  <c r="A27" i="14" s="1"/>
  <c r="K67" i="4"/>
  <c r="C27" i="14" l="1"/>
  <c r="L35" i="4" s="1"/>
  <c r="L63" i="4" s="1"/>
  <c r="B27" i="14"/>
  <c r="D27" i="14" l="1"/>
  <c r="M45" i="5" s="1"/>
  <c r="M49" i="5" s="1"/>
  <c r="M50" i="5" s="1"/>
  <c r="L59" i="4"/>
  <c r="M17" i="5" s="1"/>
  <c r="M21" i="5" s="1"/>
  <c r="M22" i="5" s="1"/>
  <c r="F27" i="14"/>
  <c r="A28" i="14" s="1"/>
  <c r="M51" i="5" l="1"/>
  <c r="M52" i="5" s="1"/>
  <c r="N5" i="5" s="1"/>
  <c r="L61" i="4"/>
  <c r="L67" i="4" s="1"/>
  <c r="L72" i="4"/>
  <c r="B28" i="14"/>
  <c r="C28" i="14"/>
  <c r="M35" i="4" s="1"/>
  <c r="M59" i="4" s="1"/>
  <c r="N17" i="5" s="1"/>
  <c r="D35" i="18"/>
  <c r="I27" i="18" s="1"/>
  <c r="D32" i="18"/>
  <c r="L68" i="4" l="1"/>
  <c r="D28" i="14"/>
  <c r="N45" i="5" s="1"/>
  <c r="N49" i="5" s="1"/>
  <c r="N50" i="5" s="1"/>
  <c r="G28" i="14"/>
  <c r="N35" i="4"/>
  <c r="N63" i="4" s="1"/>
  <c r="M63" i="4"/>
  <c r="N59" i="4"/>
  <c r="O17" i="5" s="1"/>
  <c r="M61" i="4"/>
  <c r="N61" i="4" s="1"/>
  <c r="M72" i="4"/>
  <c r="I26" i="18"/>
  <c r="D37" i="18"/>
  <c r="D49" i="18" s="1"/>
  <c r="D50" i="18" s="1"/>
  <c r="N21" i="5"/>
  <c r="N22" i="5" s="1"/>
  <c r="F28" i="14" l="1"/>
  <c r="A29" i="14" s="1"/>
  <c r="O45" i="5"/>
  <c r="O49" i="5"/>
  <c r="O50" i="5" s="1"/>
  <c r="H28" i="14"/>
  <c r="I28" i="14" s="1"/>
  <c r="N67" i="4"/>
  <c r="B32" i="10" s="1"/>
  <c r="M67" i="4"/>
  <c r="M68" i="4"/>
  <c r="N72" i="4"/>
  <c r="I29" i="18"/>
  <c r="N26" i="18"/>
  <c r="N27" i="18"/>
  <c r="N28" i="18"/>
  <c r="O21" i="5"/>
  <c r="O22" i="5" s="1"/>
  <c r="C29" i="14" l="1"/>
  <c r="B29" i="14"/>
  <c r="N29" i="18"/>
  <c r="N24" i="18"/>
  <c r="N51" i="5"/>
  <c r="D29" i="14" l="1"/>
  <c r="F29" i="14" s="1"/>
  <c r="C30" i="14" s="1"/>
  <c r="O51" i="5"/>
  <c r="N52" i="5"/>
  <c r="A30" i="14" l="1"/>
  <c r="B30" i="14"/>
  <c r="D30" i="14" s="1"/>
  <c r="F30" i="14" s="1"/>
  <c r="C31" i="14" s="1"/>
  <c r="B31" i="14" l="1"/>
  <c r="D31" i="14" s="1"/>
  <c r="F31" i="14" s="1"/>
  <c r="A32" i="14" s="1"/>
  <c r="A31" i="14"/>
  <c r="B32" i="14" l="1"/>
  <c r="C32" i="14"/>
  <c r="D32" i="14" l="1"/>
  <c r="F32" i="14" s="1"/>
  <c r="C33" i="14" s="1"/>
  <c r="A33" i="14" l="1"/>
  <c r="B33" i="14"/>
  <c r="D33" i="14" s="1"/>
  <c r="F33" i="14" s="1"/>
  <c r="C34" i="14" s="1"/>
  <c r="B34" i="14" l="1"/>
  <c r="D34" i="14" s="1"/>
  <c r="F34" i="14" s="1"/>
  <c r="B35" i="14" s="1"/>
  <c r="A34" i="14"/>
  <c r="A35" i="14" l="1"/>
  <c r="C35" i="14"/>
  <c r="D35" i="14" s="1"/>
  <c r="F35" i="14" s="1"/>
  <c r="B36" i="14" s="1"/>
  <c r="C36" i="14" l="1"/>
  <c r="D36" i="14" s="1"/>
  <c r="F36" i="14" s="1"/>
  <c r="B37" i="14" s="1"/>
  <c r="A36" i="14"/>
  <c r="C37" i="14" l="1"/>
  <c r="D37" i="14" s="1"/>
  <c r="F37" i="14" s="1"/>
  <c r="B38" i="14" s="1"/>
  <c r="A37" i="14"/>
  <c r="A38" i="14" l="1"/>
  <c r="C38" i="14"/>
  <c r="D38" i="14" s="1"/>
  <c r="F38" i="14" s="1"/>
  <c r="C39" i="14" s="1"/>
  <c r="B39" i="14" l="1"/>
  <c r="D39" i="14" s="1"/>
  <c r="F39" i="14" s="1"/>
  <c r="C40" i="14" s="1"/>
  <c r="G40" i="14" s="1"/>
  <c r="A39" i="14"/>
  <c r="B40" i="14" l="1"/>
  <c r="D40" i="14" s="1"/>
  <c r="A40" i="14"/>
  <c r="H40" i="14" l="1"/>
  <c r="I40" i="14" s="1"/>
  <c r="F40" i="14"/>
  <c r="B41" i="14" s="1"/>
  <c r="C41" i="14" l="1"/>
  <c r="D41" i="14" s="1"/>
  <c r="F41" i="14" s="1"/>
  <c r="A41" i="14"/>
  <c r="A42" i="14" l="1"/>
  <c r="B42" i="14"/>
  <c r="C42" i="14"/>
  <c r="D42" i="14" l="1"/>
  <c r="F42" i="14" s="1"/>
  <c r="C43" i="14" s="1"/>
  <c r="B43" i="14" l="1"/>
  <c r="D43" i="14" s="1"/>
  <c r="A43" i="14"/>
  <c r="F43" i="14" l="1"/>
  <c r="A44" i="14" s="1"/>
  <c r="C44" i="14" l="1"/>
  <c r="B44" i="14"/>
  <c r="D44" i="14" l="1"/>
  <c r="F44" i="14" s="1"/>
  <c r="C45" i="14" l="1"/>
  <c r="A45" i="14"/>
  <c r="B45" i="14"/>
  <c r="D45" i="14" l="1"/>
  <c r="F45" i="14" s="1"/>
  <c r="C46" i="14" s="1"/>
  <c r="A46" i="14" l="1"/>
  <c r="B46" i="14"/>
  <c r="D46" i="14" s="1"/>
  <c r="F46" i="14" l="1"/>
  <c r="C47" i="14" s="1"/>
  <c r="A47" i="14" l="1"/>
  <c r="B47" i="14"/>
  <c r="D47" i="14" s="1"/>
  <c r="F47" i="14" s="1"/>
  <c r="B48" i="14" s="1"/>
  <c r="A48" i="14" l="1"/>
  <c r="C48" i="14"/>
  <c r="D48" i="14" s="1"/>
  <c r="F48" i="14" s="1"/>
  <c r="C49" i="14" s="1"/>
  <c r="A49" i="14" l="1"/>
  <c r="B49" i="14"/>
  <c r="D49" i="14" s="1"/>
  <c r="F49" i="14" s="1"/>
  <c r="B50" i="14" s="1"/>
  <c r="A50" i="14" l="1"/>
  <c r="C50" i="14"/>
  <c r="D50" i="14" s="1"/>
  <c r="F50" i="14" s="1"/>
  <c r="C51" i="14" l="1"/>
  <c r="B51" i="14"/>
  <c r="A51" i="14"/>
  <c r="D51" i="14" l="1"/>
  <c r="F51" i="14" s="1"/>
  <c r="C52" i="14" l="1"/>
  <c r="G52" i="14" s="1"/>
  <c r="A52" i="14"/>
  <c r="B52" i="14"/>
  <c r="D52" i="14" l="1"/>
  <c r="H52" i="14" s="1"/>
  <c r="I52" i="14" s="1"/>
  <c r="F52" i="14" l="1"/>
  <c r="C53" i="14" s="1"/>
  <c r="B53" i="14" l="1"/>
  <c r="D53" i="14" s="1"/>
  <c r="F53" i="14" s="1"/>
  <c r="A53" i="14"/>
  <c r="B54" i="14" l="1"/>
  <c r="A54" i="14"/>
  <c r="C54" i="14"/>
  <c r="D54" i="14" l="1"/>
  <c r="F54" i="14" s="1"/>
  <c r="C55" i="14" l="1"/>
  <c r="B55" i="14"/>
  <c r="A55" i="14"/>
  <c r="D55" i="14" l="1"/>
  <c r="F55" i="14" s="1"/>
  <c r="B56" i="14" l="1"/>
  <c r="C56" i="14"/>
  <c r="A56" i="14"/>
  <c r="D56" i="14" l="1"/>
  <c r="F56" i="14" s="1"/>
  <c r="C57" i="14" l="1"/>
  <c r="B57" i="14"/>
  <c r="A57" i="14"/>
  <c r="D57" i="14" l="1"/>
  <c r="F57" i="14" s="1"/>
  <c r="C58" i="14" s="1"/>
  <c r="A58" i="14" l="1"/>
  <c r="B58" i="14"/>
  <c r="D58" i="14" s="1"/>
  <c r="F58" i="14" s="1"/>
  <c r="A59" i="14" l="1"/>
  <c r="C59" i="14"/>
  <c r="B59" i="14"/>
  <c r="D59" i="14" l="1"/>
  <c r="F59" i="14" s="1"/>
  <c r="C60" i="14" l="1"/>
  <c r="B60" i="14"/>
  <c r="A60" i="14"/>
  <c r="D60" i="14" l="1"/>
  <c r="F60" i="14" s="1"/>
  <c r="C61" i="14" l="1"/>
  <c r="A61" i="14"/>
  <c r="B61" i="14"/>
  <c r="D61" i="14" l="1"/>
  <c r="F61" i="14" s="1"/>
  <c r="B62" i="14" l="1"/>
  <c r="A62" i="14"/>
  <c r="C62" i="14"/>
  <c r="D62" i="14" l="1"/>
  <c r="F62" i="14" s="1"/>
  <c r="B63" i="14" l="1"/>
  <c r="C63" i="14"/>
  <c r="A63" i="14"/>
  <c r="D63" i="14" l="1"/>
  <c r="F63" i="14" s="1"/>
  <c r="B64" i="14" s="1"/>
  <c r="C64" i="14" l="1"/>
  <c r="G64" i="14" s="1"/>
  <c r="A64" i="14"/>
  <c r="D64" i="14" l="1"/>
  <c r="H64" i="14" s="1"/>
  <c r="I64" i="14" s="1"/>
  <c r="F64" i="14" l="1"/>
  <c r="A65" i="14" l="1"/>
  <c r="C65" i="14"/>
  <c r="B65" i="14"/>
  <c r="D65" i="14" l="1"/>
  <c r="F65" i="14" s="1"/>
  <c r="C66" i="14" l="1"/>
  <c r="B66" i="14"/>
  <c r="A66" i="14"/>
  <c r="D66" i="14" l="1"/>
  <c r="F66" i="14" s="1"/>
  <c r="C67" i="14" s="1"/>
  <c r="B67" i="14" l="1"/>
  <c r="D67" i="14" s="1"/>
  <c r="A67" i="14"/>
  <c r="F67" i="14" l="1"/>
  <c r="A68" i="14" s="1"/>
  <c r="B68" i="14" l="1"/>
  <c r="C68" i="14"/>
  <c r="D68" i="14" l="1"/>
  <c r="F68" i="14" s="1"/>
  <c r="B69" i="14" s="1"/>
  <c r="A69" i="14" l="1"/>
  <c r="C69" i="14"/>
  <c r="D69" i="14" s="1"/>
  <c r="F69" i="14" s="1"/>
  <c r="A70" i="14" l="1"/>
  <c r="B70" i="14"/>
  <c r="C70" i="14"/>
  <c r="D70" i="14" l="1"/>
  <c r="F70" i="14" s="1"/>
  <c r="B71" i="14" s="1"/>
  <c r="A71" i="14" l="1"/>
  <c r="C71" i="14"/>
  <c r="D71" i="14" s="1"/>
  <c r="F71" i="14" s="1"/>
  <c r="C72" i="14" s="1"/>
  <c r="B72" i="14" l="1"/>
  <c r="D72" i="14" s="1"/>
  <c r="F72" i="14" s="1"/>
  <c r="A72" i="14"/>
  <c r="C73" i="14" l="1"/>
  <c r="B73" i="14"/>
  <c r="A73" i="14"/>
  <c r="D73" i="14" l="1"/>
  <c r="F73" i="14" s="1"/>
  <c r="C74" i="14" l="1"/>
  <c r="A74" i="14"/>
  <c r="B74" i="14"/>
  <c r="D74" i="14" l="1"/>
  <c r="F74" i="14" s="1"/>
  <c r="C75" i="14" l="1"/>
  <c r="B75" i="14"/>
  <c r="A75" i="14"/>
  <c r="D75" i="14" l="1"/>
  <c r="F75" i="14" s="1"/>
  <c r="B76" i="14" l="1"/>
  <c r="C76" i="14"/>
  <c r="G76" i="14" s="1"/>
  <c r="A76" i="14"/>
  <c r="D76" i="14" l="1"/>
  <c r="H76" i="14" s="1"/>
  <c r="F76" i="14" l="1"/>
  <c r="B77" i="14" s="1"/>
  <c r="A77" i="14" l="1"/>
  <c r="C77" i="14"/>
  <c r="D77" i="14" s="1"/>
  <c r="F77" i="14" s="1"/>
  <c r="A78" i="14" s="1"/>
  <c r="B78" i="14" l="1"/>
  <c r="C78" i="14"/>
  <c r="D78" i="14" l="1"/>
  <c r="F78" i="14" s="1"/>
  <c r="B79" i="14" s="1"/>
  <c r="A79" i="14" l="1"/>
  <c r="C79" i="14"/>
  <c r="D79" i="14" s="1"/>
  <c r="F79" i="14" s="1"/>
  <c r="A80" i="14" l="1"/>
  <c r="C80" i="14"/>
  <c r="B80" i="14"/>
  <c r="D80" i="14" s="1"/>
  <c r="F80" i="14" l="1"/>
  <c r="C81" i="14" l="1"/>
  <c r="B81" i="14"/>
  <c r="A81" i="14"/>
  <c r="D81" i="14" l="1"/>
  <c r="F81" i="14" s="1"/>
  <c r="C82" i="14" l="1"/>
  <c r="A82" i="14"/>
  <c r="B82" i="14"/>
  <c r="D82" i="14" l="1"/>
  <c r="F82" i="14" s="1"/>
  <c r="C83" i="14" l="1"/>
  <c r="A83" i="14"/>
  <c r="B83" i="14"/>
  <c r="D83" i="14" l="1"/>
  <c r="F83" i="14" s="1"/>
  <c r="A84" i="14" l="1"/>
  <c r="C84" i="14"/>
  <c r="B84" i="14"/>
  <c r="D84" i="14" l="1"/>
  <c r="F84" i="14" s="1"/>
  <c r="A85" i="14" l="1"/>
  <c r="C85" i="14"/>
  <c r="B85" i="14"/>
  <c r="D85" i="14" s="1"/>
  <c r="F85" i="14" l="1"/>
  <c r="A86" i="14" l="1"/>
  <c r="B86" i="14"/>
  <c r="C86" i="14"/>
  <c r="D86" i="14" l="1"/>
  <c r="F86" i="14" s="1"/>
  <c r="C87" i="14" l="1"/>
  <c r="A87" i="14"/>
  <c r="B87" i="14"/>
  <c r="D87" i="14" l="1"/>
  <c r="F87" i="14" s="1"/>
  <c r="B88" i="14" l="1"/>
  <c r="A88" i="14"/>
  <c r="C88" i="14"/>
  <c r="G88" i="14" s="1"/>
  <c r="D88" i="14" l="1"/>
  <c r="H88" i="14" s="1"/>
  <c r="F88" i="14" l="1"/>
  <c r="C89" i="14" s="1"/>
  <c r="A89" i="14" l="1"/>
  <c r="B89" i="14"/>
  <c r="D89" i="14" s="1"/>
  <c r="F89" i="14" l="1"/>
  <c r="B90" i="14" s="1"/>
  <c r="A90" i="14" l="1"/>
  <c r="C90" i="14"/>
  <c r="D90" i="14" s="1"/>
  <c r="F90" i="14" s="1"/>
  <c r="C91" i="14" l="1"/>
  <c r="A91" i="14"/>
  <c r="B91" i="14"/>
  <c r="D91" i="14" s="1"/>
  <c r="F91" i="14" s="1"/>
  <c r="C92" i="14" l="1"/>
  <c r="A92" i="14"/>
  <c r="B92" i="14"/>
  <c r="D92" i="14" l="1"/>
  <c r="F92" i="14" s="1"/>
  <c r="B93" i="14" l="1"/>
  <c r="C93" i="14"/>
  <c r="A93" i="14"/>
  <c r="D93" i="14" l="1"/>
  <c r="F93" i="14" s="1"/>
  <c r="A94" i="14" l="1"/>
  <c r="C94" i="14"/>
  <c r="B94" i="14"/>
  <c r="D94" i="14" s="1"/>
  <c r="F94" i="14" s="1"/>
  <c r="C95" i="14" l="1"/>
  <c r="A95" i="14"/>
  <c r="B95" i="14"/>
  <c r="D95" i="14" s="1"/>
  <c r="F95" i="14" l="1"/>
  <c r="A96" i="14" l="1"/>
  <c r="B96" i="14"/>
  <c r="C96" i="14"/>
  <c r="D96" i="14" l="1"/>
  <c r="F96" i="14" s="1"/>
  <c r="A97" i="14" l="1"/>
  <c r="C97" i="14"/>
  <c r="B97" i="14"/>
  <c r="D97" i="14" s="1"/>
  <c r="F97" i="14" l="1"/>
  <c r="C98" i="14" l="1"/>
  <c r="B98" i="14"/>
  <c r="A98" i="14"/>
  <c r="D98" i="14" l="1"/>
  <c r="F98" i="14" s="1"/>
  <c r="C99" i="14" s="1"/>
  <c r="A99" i="14" l="1"/>
  <c r="B99" i="14"/>
  <c r="D99" i="14" s="1"/>
  <c r="F99" i="14" s="1"/>
  <c r="B100" i="14" l="1"/>
  <c r="F100" i="14" s="1"/>
  <c r="A100" i="14"/>
  <c r="C100" i="14"/>
  <c r="G100" i="14" s="1"/>
  <c r="C101" i="14" l="1"/>
  <c r="D101" i="14"/>
  <c r="A101" i="14"/>
  <c r="B101" i="14"/>
  <c r="F101" i="14"/>
  <c r="D100" i="14"/>
  <c r="H100" i="14" s="1"/>
  <c r="D102" i="14" l="1"/>
  <c r="C102" i="14"/>
  <c r="F102" i="14"/>
  <c r="A102" i="14"/>
  <c r="B102" i="14"/>
  <c r="B103" i="14" l="1"/>
  <c r="C103" i="14"/>
  <c r="A103" i="14"/>
  <c r="F103" i="14"/>
  <c r="D103" i="14"/>
  <c r="D104" i="14" l="1"/>
  <c r="A104" i="14"/>
  <c r="B104" i="14"/>
  <c r="F104" i="14"/>
  <c r="C104" i="14"/>
  <c r="A105" i="14" l="1"/>
  <c r="D105" i="14"/>
  <c r="C105" i="14"/>
  <c r="F105" i="14"/>
  <c r="B105" i="14"/>
  <c r="A106" i="14" l="1"/>
  <c r="C106" i="14"/>
  <c r="B106" i="14"/>
  <c r="D106" i="14"/>
  <c r="F106" i="14"/>
  <c r="C107" i="14" l="1"/>
  <c r="F107" i="14"/>
  <c r="A107" i="14"/>
  <c r="B107" i="14"/>
  <c r="D107" i="14"/>
  <c r="D108" i="14" l="1"/>
  <c r="F108" i="14"/>
  <c r="A108" i="14"/>
  <c r="C108" i="14"/>
  <c r="B108" i="14"/>
  <c r="C109" i="14" l="1"/>
  <c r="D109" i="14"/>
  <c r="B109" i="14"/>
  <c r="F109" i="14"/>
  <c r="A109" i="14"/>
  <c r="B110" i="14" l="1"/>
  <c r="D110" i="14"/>
  <c r="C110" i="14"/>
  <c r="F110" i="14"/>
  <c r="A110" i="14"/>
  <c r="F111" i="14" l="1"/>
  <c r="D111" i="14"/>
  <c r="B111" i="14"/>
  <c r="C111" i="14"/>
  <c r="A111" i="14"/>
  <c r="B112" i="14" l="1"/>
  <c r="F112" i="14"/>
  <c r="C112" i="14"/>
  <c r="G112" i="14" s="1"/>
  <c r="A112" i="14"/>
  <c r="D112" i="14"/>
  <c r="H112" i="14" s="1"/>
  <c r="A113" i="14" l="1"/>
  <c r="C113" i="14"/>
  <c r="B113" i="14"/>
  <c r="D113" i="14"/>
  <c r="F113" i="14"/>
  <c r="B114" i="14" l="1"/>
  <c r="D114" i="14"/>
  <c r="C114" i="14"/>
  <c r="A114" i="14"/>
  <c r="F114" i="14"/>
  <c r="F115" i="14" l="1"/>
  <c r="B115" i="14"/>
  <c r="C115" i="14"/>
  <c r="A115" i="14"/>
  <c r="D115" i="14"/>
  <c r="D116" i="14" l="1"/>
  <c r="A116" i="14"/>
  <c r="F116" i="14"/>
  <c r="B116" i="14"/>
  <c r="C116" i="14"/>
  <c r="D117" i="14" l="1"/>
  <c r="B117" i="14"/>
  <c r="F117" i="14"/>
  <c r="C117" i="14"/>
  <c r="A117" i="14"/>
  <c r="F118" i="14" l="1"/>
  <c r="C118" i="14"/>
  <c r="A118" i="14"/>
  <c r="D118" i="14"/>
  <c r="B118" i="14"/>
  <c r="A119" i="14" l="1"/>
  <c r="D119" i="14"/>
  <c r="F119" i="14"/>
  <c r="C119" i="14"/>
  <c r="B119" i="14"/>
  <c r="A120" i="14" l="1"/>
  <c r="D120" i="14"/>
  <c r="F120" i="14"/>
  <c r="B120" i="14"/>
  <c r="C120" i="14"/>
  <c r="B121" i="14" l="1"/>
  <c r="C121" i="14"/>
  <c r="D121" i="14"/>
  <c r="A121" i="14"/>
  <c r="F121" i="14"/>
  <c r="D122" i="14" l="1"/>
  <c r="C122" i="14"/>
  <c r="F122" i="14"/>
  <c r="B122" i="14"/>
  <c r="A122" i="14"/>
  <c r="A123" i="14" l="1"/>
  <c r="D123" i="14"/>
  <c r="C123" i="14"/>
  <c r="B123" i="14"/>
  <c r="F123" i="14"/>
  <c r="C124" i="14" l="1"/>
  <c r="G124" i="14" s="1"/>
  <c r="D124" i="14"/>
  <c r="H124" i="14" s="1"/>
  <c r="A124" i="14"/>
  <c r="B124" i="14"/>
  <c r="F124" i="14"/>
  <c r="C125" i="14" l="1"/>
  <c r="B125" i="14"/>
  <c r="F125" i="14"/>
  <c r="D125" i="14"/>
  <c r="A125" i="14"/>
  <c r="A126" i="14" l="1"/>
  <c r="D126" i="14"/>
  <c r="F126" i="14"/>
  <c r="B126" i="14"/>
  <c r="C126" i="14"/>
  <c r="C127" i="14" l="1"/>
  <c r="B127" i="14"/>
  <c r="A127" i="14"/>
  <c r="F127" i="14"/>
  <c r="D127" i="14"/>
  <c r="A128" i="14" l="1"/>
  <c r="F128" i="14"/>
  <c r="B128" i="14"/>
  <c r="C128" i="14"/>
  <c r="D128" i="14"/>
  <c r="B129" i="14" l="1"/>
  <c r="D129" i="14"/>
  <c r="C129" i="14"/>
  <c r="F129" i="14"/>
  <c r="A129" i="14"/>
  <c r="B130" i="14" l="1"/>
  <c r="C130" i="14"/>
  <c r="F130" i="14"/>
  <c r="D130" i="14"/>
  <c r="A130" i="14"/>
  <c r="B131" i="14" l="1"/>
  <c r="F131" i="14"/>
  <c r="D131" i="14"/>
  <c r="C131" i="14"/>
  <c r="A131" i="14"/>
  <c r="B132" i="14" l="1"/>
  <c r="F132" i="14"/>
  <c r="C132" i="14"/>
  <c r="A132" i="14"/>
  <c r="D132" i="14"/>
  <c r="C133" i="14" l="1"/>
  <c r="B133" i="14"/>
  <c r="F133" i="14"/>
  <c r="D133" i="14"/>
  <c r="A133" i="14"/>
  <c r="C134" i="14" l="1"/>
  <c r="A134" i="14"/>
  <c r="B134" i="14"/>
  <c r="F134" i="14"/>
  <c r="D134" i="14"/>
  <c r="F135" i="14" l="1"/>
  <c r="A135" i="14"/>
  <c r="B135" i="14"/>
  <c r="C135" i="14"/>
  <c r="D135" i="14"/>
  <c r="A136" i="14" l="1"/>
  <c r="B136" i="14"/>
  <c r="F136" i="14"/>
  <c r="D136" i="14"/>
  <c r="H136" i="14" s="1"/>
  <c r="C136" i="14"/>
  <c r="G136" i="14" s="1"/>
  <c r="D137" i="14" l="1"/>
  <c r="F137" i="14"/>
  <c r="B137" i="14"/>
  <c r="A137" i="14"/>
  <c r="C137" i="14"/>
  <c r="C138" i="14" l="1"/>
  <c r="D138" i="14"/>
  <c r="B138" i="14"/>
  <c r="A138" i="14"/>
  <c r="F138" i="14"/>
  <c r="F139" i="14" l="1"/>
  <c r="A139" i="14"/>
  <c r="C139" i="14"/>
  <c r="D139" i="14"/>
  <c r="B139" i="14"/>
  <c r="D140" i="14" l="1"/>
  <c r="A140" i="14"/>
  <c r="F140" i="14"/>
  <c r="B140" i="14"/>
  <c r="C140" i="14"/>
  <c r="F141" i="14" l="1"/>
  <c r="A141" i="14"/>
  <c r="D141" i="14"/>
  <c r="C141" i="14"/>
  <c r="B141" i="14"/>
  <c r="C142" i="14" l="1"/>
  <c r="F142" i="14"/>
  <c r="A142" i="14"/>
  <c r="D142" i="14"/>
  <c r="B142" i="14"/>
  <c r="F143" i="14" l="1"/>
  <c r="B143" i="14"/>
  <c r="C143" i="14"/>
  <c r="D143" i="14"/>
  <c r="A143" i="14"/>
  <c r="C144" i="14" l="1"/>
  <c r="A144" i="14"/>
  <c r="D144" i="14"/>
  <c r="B144" i="14"/>
  <c r="F144" i="14"/>
  <c r="B145" i="14" l="1"/>
  <c r="F145" i="14"/>
  <c r="A145" i="14"/>
  <c r="C145" i="14"/>
  <c r="D145" i="14"/>
  <c r="B146" i="14" l="1"/>
  <c r="C146" i="14"/>
  <c r="F146" i="14"/>
  <c r="A146" i="14"/>
  <c r="D146" i="14"/>
  <c r="D147" i="14" l="1"/>
  <c r="A147" i="14"/>
  <c r="C147" i="14"/>
  <c r="B147" i="14"/>
  <c r="F147" i="14"/>
  <c r="B148" i="14" l="1"/>
  <c r="A148" i="14"/>
  <c r="C148" i="14"/>
  <c r="G148" i="14" s="1"/>
  <c r="F148" i="14"/>
  <c r="D148" i="14"/>
  <c r="H148" i="14" s="1"/>
  <c r="F149" i="14" l="1"/>
  <c r="D149" i="14"/>
  <c r="A149" i="14"/>
  <c r="C149" i="14"/>
  <c r="B149" i="14"/>
  <c r="C150" i="14" l="1"/>
  <c r="A150" i="14"/>
  <c r="B150" i="14"/>
  <c r="F150" i="14"/>
  <c r="D150" i="14"/>
  <c r="A151" i="14" l="1"/>
  <c r="C151" i="14"/>
  <c r="F151" i="14"/>
  <c r="B151" i="14"/>
  <c r="D151" i="14"/>
  <c r="D152" i="14" l="1"/>
  <c r="B152" i="14"/>
  <c r="C152" i="14"/>
  <c r="A152" i="14"/>
  <c r="F152" i="14"/>
  <c r="D153" i="14" l="1"/>
  <c r="C153" i="14"/>
  <c r="F153" i="14"/>
  <c r="B153" i="14"/>
  <c r="A153" i="14"/>
  <c r="D154" i="14" l="1"/>
  <c r="F154" i="14"/>
  <c r="C154" i="14"/>
  <c r="B154" i="14"/>
  <c r="A154" i="14"/>
  <c r="C155" i="14" l="1"/>
  <c r="B155" i="14"/>
  <c r="A155" i="14"/>
  <c r="F155" i="14"/>
  <c r="D155" i="14"/>
  <c r="A156" i="14" l="1"/>
  <c r="C156" i="14"/>
  <c r="F156" i="14"/>
  <c r="B156" i="14"/>
  <c r="D156" i="14"/>
  <c r="B157" i="14" l="1"/>
  <c r="D157" i="14"/>
  <c r="F157" i="14"/>
  <c r="C157" i="14"/>
  <c r="A157" i="14"/>
  <c r="A158" i="14" l="1"/>
  <c r="F158" i="14"/>
  <c r="B158" i="14"/>
  <c r="D158" i="14"/>
  <c r="C158" i="14"/>
  <c r="F159" i="14" l="1"/>
  <c r="A159" i="14"/>
  <c r="C159" i="14"/>
  <c r="B159" i="14"/>
  <c r="D159" i="14"/>
  <c r="B160" i="14" l="1"/>
  <c r="F160" i="14"/>
  <c r="D160" i="14"/>
  <c r="H160" i="14" s="1"/>
  <c r="A160" i="14"/>
  <c r="C160" i="14"/>
  <c r="G160" i="14" s="1"/>
  <c r="A161" i="14" l="1"/>
  <c r="B161" i="14"/>
  <c r="F161" i="14"/>
  <c r="D161" i="14"/>
  <c r="C161" i="14"/>
  <c r="D162" i="14" l="1"/>
  <c r="F162" i="14"/>
  <c r="A162" i="14"/>
  <c r="B162" i="14"/>
  <c r="C162" i="14"/>
  <c r="D163" i="14" l="1"/>
  <c r="C163" i="14"/>
  <c r="A163" i="14"/>
  <c r="B163" i="14"/>
  <c r="F163" i="14"/>
  <c r="D164" i="14" l="1"/>
  <c r="B164" i="14"/>
  <c r="C164" i="14"/>
  <c r="F164" i="14"/>
  <c r="A164" i="14"/>
  <c r="C165" i="14" l="1"/>
  <c r="A165" i="14"/>
  <c r="F165" i="14"/>
  <c r="D165" i="14"/>
  <c r="B165" i="14"/>
  <c r="A166" i="14" l="1"/>
  <c r="F166" i="14"/>
  <c r="D166" i="14"/>
  <c r="B166" i="14"/>
  <c r="C166" i="14"/>
  <c r="A167" i="14" l="1"/>
  <c r="D167" i="14"/>
  <c r="B167" i="14"/>
  <c r="F167" i="14"/>
  <c r="C167" i="14"/>
  <c r="D168" i="14" l="1"/>
  <c r="C168" i="14"/>
  <c r="B168" i="14"/>
  <c r="F168" i="14"/>
  <c r="A168" i="14"/>
  <c r="F169" i="14" l="1"/>
  <c r="B169" i="14"/>
  <c r="A169" i="14"/>
  <c r="C169" i="14"/>
  <c r="D169" i="14"/>
  <c r="F170" i="14" l="1"/>
  <c r="A170" i="14"/>
  <c r="C170" i="14"/>
  <c r="D170" i="14"/>
  <c r="B170" i="14"/>
  <c r="C171" i="14" l="1"/>
  <c r="A171" i="14"/>
  <c r="D171" i="14"/>
  <c r="F171" i="14"/>
  <c r="B171" i="14"/>
  <c r="D172" i="14" l="1"/>
  <c r="H172" i="14" s="1"/>
  <c r="B172" i="14"/>
  <c r="F172" i="14"/>
  <c r="C172" i="14"/>
  <c r="G172" i="14" s="1"/>
  <c r="A172" i="14"/>
  <c r="F173" i="14" l="1"/>
  <c r="C173" i="14"/>
  <c r="D173" i="14"/>
  <c r="A173" i="14"/>
  <c r="B173" i="14"/>
  <c r="D174" i="14" l="1"/>
  <c r="C174" i="14"/>
  <c r="B174" i="14"/>
  <c r="F174" i="14"/>
  <c r="A174" i="14"/>
  <c r="D175" i="14" l="1"/>
  <c r="F175" i="14"/>
  <c r="C175" i="14"/>
  <c r="A175" i="14"/>
  <c r="B175" i="14"/>
  <c r="B176" i="14" l="1"/>
  <c r="A176" i="14"/>
  <c r="F176" i="14"/>
  <c r="C176" i="14"/>
  <c r="D176" i="14"/>
  <c r="F177" i="14" l="1"/>
  <c r="A177" i="14"/>
  <c r="D177" i="14"/>
  <c r="C177" i="14"/>
  <c r="B177" i="14"/>
  <c r="A178" i="14" l="1"/>
  <c r="C178" i="14"/>
  <c r="F178" i="14"/>
  <c r="B178" i="14"/>
  <c r="D178" i="14"/>
  <c r="A179" i="14" l="1"/>
  <c r="D179" i="14"/>
  <c r="B179" i="14"/>
  <c r="C179" i="14"/>
  <c r="F179" i="14"/>
  <c r="A180" i="14" l="1"/>
  <c r="B180" i="14"/>
  <c r="D180" i="14"/>
  <c r="F180" i="14"/>
  <c r="C180" i="14"/>
  <c r="A181" i="14" l="1"/>
  <c r="B181" i="14"/>
  <c r="C181" i="14"/>
  <c r="F181" i="14"/>
  <c r="D181" i="14"/>
  <c r="D182" i="14" l="1"/>
  <c r="B182" i="14"/>
  <c r="C182" i="14"/>
  <c r="A182" i="14"/>
  <c r="F182" i="14"/>
  <c r="C183" i="14" l="1"/>
  <c r="B183" i="14"/>
  <c r="F183" i="14"/>
  <c r="A183" i="14"/>
  <c r="D183" i="14"/>
  <c r="D184" i="14" l="1"/>
  <c r="H184" i="14" s="1"/>
  <c r="C184" i="14"/>
  <c r="G184" i="14" s="1"/>
  <c r="F184" i="14"/>
  <c r="B184" i="14"/>
  <c r="A184" i="14"/>
  <c r="A185" i="14" l="1"/>
  <c r="F185" i="14"/>
  <c r="D185" i="14"/>
  <c r="B185" i="14"/>
  <c r="C185" i="14"/>
  <c r="D186" i="14" l="1"/>
  <c r="A186" i="14"/>
  <c r="B186" i="14"/>
  <c r="C186" i="14"/>
  <c r="F186" i="14"/>
  <c r="B187" i="14" l="1"/>
  <c r="F187" i="14"/>
  <c r="D187" i="14"/>
  <c r="A187" i="14"/>
  <c r="C187" i="14"/>
  <c r="B188" i="14" l="1"/>
  <c r="D188" i="14"/>
  <c r="F188" i="14"/>
  <c r="A188" i="14"/>
  <c r="C188" i="14"/>
  <c r="A189" i="14" l="1"/>
  <c r="F189" i="14"/>
  <c r="D189" i="14"/>
  <c r="C189" i="14"/>
  <c r="B189" i="14"/>
  <c r="F190" i="14" l="1"/>
  <c r="D190" i="14"/>
  <c r="C190" i="14"/>
  <c r="A190" i="14"/>
  <c r="B190" i="14"/>
  <c r="D191" i="14" l="1"/>
  <c r="C191" i="14"/>
  <c r="B191" i="14"/>
  <c r="A191" i="14"/>
  <c r="F191" i="14"/>
  <c r="F192" i="14" l="1"/>
  <c r="A192" i="14"/>
  <c r="D192" i="14"/>
  <c r="C192" i="14"/>
  <c r="B192" i="14"/>
  <c r="D193" i="14" l="1"/>
  <c r="C193" i="14"/>
  <c r="A193" i="14"/>
  <c r="F193" i="14"/>
  <c r="B193" i="14"/>
  <c r="B194" i="14" l="1"/>
  <c r="C194" i="14"/>
  <c r="A194" i="14"/>
  <c r="F194" i="14"/>
  <c r="D194" i="14"/>
  <c r="B195" i="14" l="1"/>
  <c r="D195" i="14"/>
  <c r="F195" i="14"/>
  <c r="A195" i="14"/>
  <c r="C195" i="14"/>
  <c r="F196" i="14" l="1"/>
  <c r="A196" i="14"/>
  <c r="B196" i="14"/>
  <c r="C196" i="14"/>
  <c r="G196" i="14" s="1"/>
  <c r="D196" i="14"/>
  <c r="H196" i="14" s="1"/>
  <c r="D197" i="14" l="1"/>
  <c r="B197" i="14"/>
  <c r="A197" i="14"/>
  <c r="C197" i="14"/>
  <c r="F197" i="14"/>
  <c r="A198" i="14" l="1"/>
  <c r="F198" i="14"/>
  <c r="C198" i="14"/>
  <c r="D198" i="14"/>
  <c r="B198" i="14"/>
  <c r="A199" i="14" l="1"/>
  <c r="B199" i="14"/>
  <c r="F199" i="14"/>
  <c r="C199" i="14"/>
  <c r="D199" i="14"/>
  <c r="B200" i="14" l="1"/>
  <c r="D200" i="14"/>
  <c r="C200" i="14"/>
  <c r="A200" i="14"/>
  <c r="F200" i="14"/>
  <c r="B201" i="14" l="1"/>
  <c r="C201" i="14"/>
  <c r="D201" i="14"/>
  <c r="F201" i="14"/>
  <c r="A201" i="14"/>
  <c r="C202" i="14" l="1"/>
  <c r="D202" i="14"/>
  <c r="F202" i="14"/>
  <c r="A202" i="14"/>
  <c r="B202" i="14"/>
  <c r="C203" i="14" l="1"/>
  <c r="B203" i="14"/>
  <c r="A203" i="14"/>
  <c r="F203" i="14"/>
  <c r="D203" i="14"/>
  <c r="D204" i="14" l="1"/>
  <c r="B204" i="14"/>
  <c r="F204" i="14"/>
  <c r="A204" i="14"/>
  <c r="C204" i="14"/>
  <c r="F205" i="14" l="1"/>
  <c r="C205" i="14"/>
  <c r="B205" i="14"/>
  <c r="A205" i="14"/>
  <c r="D205" i="14"/>
  <c r="D206" i="14" l="1"/>
  <c r="A206" i="14"/>
  <c r="B206" i="14"/>
  <c r="C206" i="14"/>
  <c r="F206" i="14"/>
  <c r="B207" i="14" l="1"/>
  <c r="F207" i="14"/>
  <c r="C207" i="14"/>
  <c r="D207" i="14"/>
  <c r="A207" i="14"/>
  <c r="D208" i="14" l="1"/>
  <c r="H208" i="14" s="1"/>
  <c r="C208" i="14"/>
  <c r="G208" i="14" s="1"/>
  <c r="A208" i="14"/>
  <c r="F208" i="14"/>
  <c r="B208" i="14"/>
  <c r="D209" i="14" l="1"/>
  <c r="C209" i="14"/>
  <c r="F209" i="14"/>
  <c r="B209" i="14"/>
  <c r="A209" i="14"/>
  <c r="A210" i="14" l="1"/>
  <c r="B210" i="14"/>
  <c r="F210" i="14"/>
  <c r="C210" i="14"/>
  <c r="D210" i="14"/>
  <c r="A211" i="14" l="1"/>
  <c r="B211" i="14"/>
  <c r="D211" i="14"/>
  <c r="C211" i="14"/>
  <c r="F211" i="14"/>
  <c r="F212" i="14" l="1"/>
  <c r="C212" i="14"/>
  <c r="B212" i="14"/>
  <c r="D212" i="14"/>
  <c r="A212" i="14"/>
  <c r="F213" i="14" l="1"/>
  <c r="C213" i="14"/>
  <c r="D213" i="14"/>
  <c r="B213" i="14"/>
  <c r="A213" i="14"/>
  <c r="F214" i="14" l="1"/>
  <c r="C214" i="14"/>
  <c r="D214" i="14"/>
  <c r="B214" i="14"/>
  <c r="A214" i="14"/>
  <c r="F215" i="14" l="1"/>
  <c r="D215" i="14"/>
  <c r="C215" i="14"/>
  <c r="A215" i="14"/>
  <c r="B215" i="14"/>
  <c r="C216" i="14" l="1"/>
  <c r="D216" i="14"/>
  <c r="F216" i="14"/>
  <c r="B216" i="14"/>
  <c r="A216" i="14"/>
  <c r="B217" i="14" l="1"/>
  <c r="F217" i="14"/>
  <c r="A217" i="14"/>
  <c r="D217" i="14"/>
  <c r="C217" i="14"/>
  <c r="D218" i="14" l="1"/>
  <c r="B218" i="14"/>
  <c r="A218" i="14"/>
  <c r="C218" i="14"/>
  <c r="F218" i="14"/>
  <c r="C219" i="14" l="1"/>
  <c r="D219" i="14"/>
  <c r="A219" i="14"/>
  <c r="B219" i="14"/>
  <c r="F219" i="14"/>
  <c r="D220" i="14" l="1"/>
  <c r="H220" i="14" s="1"/>
  <c r="C220" i="14"/>
  <c r="G220" i="14" s="1"/>
  <c r="B220" i="14"/>
  <c r="F220" i="14"/>
  <c r="A220" i="14"/>
  <c r="F221" i="14" l="1"/>
  <c r="B221" i="14"/>
  <c r="D221" i="14"/>
  <c r="C221" i="14"/>
  <c r="A221" i="14"/>
  <c r="F222" i="14" l="1"/>
  <c r="A222" i="14"/>
  <c r="B222" i="14"/>
  <c r="D222" i="14"/>
  <c r="C222" i="14"/>
  <c r="B223" i="14" l="1"/>
  <c r="D223" i="14"/>
  <c r="F223" i="14"/>
  <c r="A223" i="14"/>
  <c r="C223" i="14"/>
  <c r="D224" i="14" l="1"/>
  <c r="C224" i="14"/>
  <c r="F224" i="14"/>
  <c r="B224" i="14"/>
  <c r="A224" i="14"/>
  <c r="C225" i="14" l="1"/>
  <c r="D225" i="14"/>
  <c r="A225" i="14"/>
  <c r="F225" i="14"/>
  <c r="B225" i="14"/>
  <c r="D226" i="14" l="1"/>
  <c r="C226" i="14"/>
  <c r="A226" i="14"/>
  <c r="B226" i="14"/>
  <c r="F226" i="14"/>
  <c r="F227" i="14" l="1"/>
  <c r="A227" i="14"/>
  <c r="B227" i="14"/>
  <c r="C227" i="14"/>
  <c r="D227" i="14"/>
  <c r="D228" i="14" l="1"/>
  <c r="C228" i="14"/>
  <c r="B228" i="14"/>
  <c r="A228" i="14"/>
  <c r="F228" i="14"/>
  <c r="C229" i="14" l="1"/>
  <c r="F229" i="14"/>
  <c r="B229" i="14"/>
  <c r="A229" i="14"/>
  <c r="D229" i="14"/>
  <c r="B230" i="14" l="1"/>
  <c r="F230" i="14"/>
  <c r="C230" i="14"/>
  <c r="A230" i="14"/>
  <c r="D230" i="14"/>
  <c r="A231" i="14" l="1"/>
  <c r="F231" i="14"/>
  <c r="C231" i="14"/>
  <c r="D231" i="14"/>
  <c r="B231" i="14"/>
  <c r="B232" i="14" l="1"/>
  <c r="C232" i="14"/>
  <c r="G232" i="14" s="1"/>
  <c r="D232" i="14"/>
  <c r="H232" i="14" s="1"/>
  <c r="A232" i="14"/>
  <c r="F232" i="14"/>
  <c r="B233" i="14" l="1"/>
  <c r="D233" i="14"/>
  <c r="C233" i="14"/>
  <c r="A233" i="14"/>
  <c r="F233" i="14"/>
  <c r="F234" i="14" l="1"/>
  <c r="C234" i="14"/>
  <c r="A234" i="14"/>
  <c r="D234" i="14"/>
  <c r="B234" i="14"/>
  <c r="A235" i="14" l="1"/>
  <c r="D235" i="14"/>
  <c r="B235" i="14"/>
  <c r="C235" i="14"/>
  <c r="F235" i="14"/>
  <c r="C236" i="14" l="1"/>
  <c r="D236" i="14"/>
  <c r="A236" i="14"/>
  <c r="F236" i="14"/>
  <c r="B236" i="14"/>
  <c r="D237" i="14" l="1"/>
  <c r="F237" i="14"/>
  <c r="A237" i="14"/>
  <c r="C237" i="14"/>
  <c r="B237" i="14"/>
  <c r="D238" i="14" l="1"/>
  <c r="F238" i="14"/>
  <c r="B238" i="14"/>
  <c r="C238" i="14"/>
  <c r="A238" i="14"/>
  <c r="C239" i="14" l="1"/>
  <c r="F239" i="14"/>
  <c r="D239" i="14"/>
  <c r="A239" i="14"/>
  <c r="B239" i="14"/>
  <c r="F240" i="14" l="1"/>
  <c r="A240" i="14"/>
  <c r="D240" i="14"/>
  <c r="C240" i="14"/>
  <c r="B240" i="14"/>
  <c r="B241" i="14" l="1"/>
  <c r="A241" i="14"/>
  <c r="D241" i="14"/>
  <c r="C241" i="14"/>
  <c r="F241" i="14"/>
  <c r="D242" i="14" l="1"/>
  <c r="C242" i="14"/>
  <c r="A242" i="14"/>
  <c r="B242" i="14"/>
  <c r="F242" i="14"/>
  <c r="B243" i="14" l="1"/>
  <c r="C243" i="14"/>
  <c r="F243" i="14"/>
  <c r="A243" i="14"/>
  <c r="D243" i="14"/>
  <c r="F244" i="14" l="1"/>
  <c r="A244" i="14"/>
  <c r="D244" i="14"/>
  <c r="H244" i="14" s="1"/>
  <c r="B244" i="14"/>
  <c r="C244" i="14"/>
  <c r="G244" i="14" s="1"/>
  <c r="B245" i="14" l="1"/>
  <c r="D245" i="14"/>
  <c r="A245" i="14"/>
  <c r="F245" i="14"/>
  <c r="C245" i="14"/>
  <c r="A246" i="14" l="1"/>
  <c r="F246" i="14"/>
  <c r="D246" i="14"/>
  <c r="C246" i="14"/>
  <c r="B246" i="14"/>
  <c r="B247" i="14" l="1"/>
  <c r="A247" i="14"/>
  <c r="C247" i="14"/>
  <c r="D247" i="14"/>
  <c r="F247" i="14"/>
  <c r="C248" i="14" l="1"/>
  <c r="F248" i="14"/>
  <c r="A248" i="14"/>
  <c r="D248" i="14"/>
  <c r="B248" i="14"/>
  <c r="A249" i="14" l="1"/>
  <c r="D249" i="14"/>
  <c r="B249" i="14"/>
  <c r="C249" i="14"/>
  <c r="F249" i="14"/>
  <c r="C250" i="14" l="1"/>
  <c r="A250" i="14"/>
  <c r="B250" i="14"/>
  <c r="D250" i="14"/>
  <c r="F250" i="14"/>
  <c r="D251" i="14" l="1"/>
  <c r="F251" i="14"/>
  <c r="C251" i="14"/>
  <c r="B251" i="14"/>
  <c r="A251" i="14"/>
  <c r="C252" i="14" l="1"/>
  <c r="F252" i="14"/>
  <c r="D252" i="14"/>
  <c r="B252" i="14"/>
  <c r="A252" i="14"/>
  <c r="C253" i="14" l="1"/>
  <c r="A253" i="14"/>
  <c r="F253" i="14"/>
  <c r="D253" i="14"/>
  <c r="B253" i="14"/>
  <c r="D254" i="14" l="1"/>
  <c r="A254" i="14"/>
  <c r="C254" i="14"/>
  <c r="B254" i="14"/>
  <c r="F254" i="14"/>
  <c r="A255" i="14" l="1"/>
  <c r="C255" i="14"/>
  <c r="D255" i="14"/>
  <c r="F255" i="14"/>
  <c r="B255" i="14"/>
  <c r="B256" i="14" l="1"/>
  <c r="A256" i="14"/>
  <c r="D256" i="14"/>
  <c r="H256" i="14" s="1"/>
  <c r="C256" i="14"/>
  <c r="G256" i="14" s="1"/>
  <c r="F256" i="14"/>
  <c r="D257" i="14" l="1"/>
  <c r="F257" i="14"/>
  <c r="C257" i="14"/>
  <c r="A257" i="14"/>
  <c r="B257" i="14"/>
  <c r="A258" i="14" l="1"/>
  <c r="C258" i="14"/>
  <c r="F258" i="14"/>
  <c r="B258" i="14"/>
  <c r="D258" i="14"/>
  <c r="C259" i="14" l="1"/>
  <c r="D259" i="14"/>
  <c r="A259" i="14"/>
  <c r="B259" i="14"/>
  <c r="F259" i="14"/>
  <c r="D260" i="14" l="1"/>
  <c r="A260" i="14"/>
  <c r="F260" i="14"/>
  <c r="C260" i="14"/>
  <c r="B260" i="14"/>
  <c r="B261" i="14" l="1"/>
  <c r="C261" i="14"/>
  <c r="A261" i="14"/>
  <c r="D261" i="14"/>
  <c r="F261" i="14"/>
  <c r="F262" i="14" l="1"/>
  <c r="C262" i="14"/>
  <c r="D262" i="14"/>
  <c r="A262" i="14"/>
  <c r="B262" i="14"/>
  <c r="D263" i="14" l="1"/>
  <c r="C263" i="14"/>
  <c r="F263" i="14"/>
  <c r="A263" i="14"/>
  <c r="B263" i="14"/>
  <c r="D264" i="14" l="1"/>
  <c r="C264" i="14"/>
  <c r="B264" i="14"/>
  <c r="A264" i="14"/>
  <c r="F264" i="14"/>
  <c r="C265" i="14" l="1"/>
  <c r="F265" i="14"/>
  <c r="D265" i="14"/>
  <c r="B265" i="14"/>
  <c r="A265" i="14"/>
  <c r="B266" i="14" l="1"/>
  <c r="F266" i="14"/>
  <c r="A266" i="14"/>
  <c r="C266" i="14"/>
  <c r="D266" i="14"/>
  <c r="A267" i="14" l="1"/>
  <c r="C267" i="14"/>
  <c r="F267" i="14"/>
  <c r="B267" i="14"/>
  <c r="D267" i="14"/>
  <c r="D268" i="14" l="1"/>
  <c r="F268" i="14"/>
  <c r="A268" i="14"/>
  <c r="B268" i="14"/>
  <c r="B12" i="14" s="1"/>
  <c r="C268" i="14"/>
  <c r="C12" i="14" l="1"/>
  <c r="G268" i="14"/>
  <c r="D12" i="14"/>
  <c r="H268" i="14"/>
</calcChain>
</file>

<file path=xl/sharedStrings.xml><?xml version="1.0" encoding="utf-8"?>
<sst xmlns="http://schemas.openxmlformats.org/spreadsheetml/2006/main" count="484" uniqueCount="344">
  <si>
    <t>Project or Startup Costs</t>
  </si>
  <si>
    <t>Buildings/Real Estate</t>
  </si>
  <si>
    <t>Cost</t>
  </si>
  <si>
    <t>Purchase</t>
  </si>
  <si>
    <t>Construction</t>
  </si>
  <si>
    <t>Remodeling</t>
  </si>
  <si>
    <t>Other</t>
  </si>
  <si>
    <t>Total Real Estate</t>
  </si>
  <si>
    <t>Leasehold Improvements</t>
  </si>
  <si>
    <t>Item 1</t>
  </si>
  <si>
    <t>Item 2</t>
  </si>
  <si>
    <t>Item 3</t>
  </si>
  <si>
    <t>Item 4</t>
  </si>
  <si>
    <t>Total Leasehold</t>
  </si>
  <si>
    <t>Capital Equipment List</t>
  </si>
  <si>
    <t>Furniture</t>
  </si>
  <si>
    <t>Working Capital</t>
  </si>
  <si>
    <t>Equipment</t>
  </si>
  <si>
    <t>Leasehold</t>
  </si>
  <si>
    <t>Real Estate</t>
  </si>
  <si>
    <t>Inventory</t>
  </si>
  <si>
    <t>Total Project Costs</t>
  </si>
  <si>
    <t>Fixtures</t>
  </si>
  <si>
    <t>Machinery</t>
  </si>
  <si>
    <t>Vehicles/Trucks</t>
  </si>
  <si>
    <t>Total Equipment</t>
  </si>
  <si>
    <t>Location and Admin Expenses</t>
  </si>
  <si>
    <t>Rent &amp; Related Costs</t>
  </si>
  <si>
    <t>Utility deposits</t>
  </si>
  <si>
    <t>Legal and accounting fees</t>
  </si>
  <si>
    <t>Prepaid insurance</t>
  </si>
  <si>
    <t xml:space="preserve">Pre-opening salaries </t>
  </si>
  <si>
    <t>Total Location and Admin Expenses</t>
  </si>
  <si>
    <t>Opening Inventory</t>
  </si>
  <si>
    <t>Category 1</t>
  </si>
  <si>
    <t>Category 2</t>
  </si>
  <si>
    <t>Category 3</t>
  </si>
  <si>
    <t>Category 4</t>
  </si>
  <si>
    <t>Category 5</t>
  </si>
  <si>
    <t>Total Inventory</t>
  </si>
  <si>
    <t>Advertising and Promotional Expenses</t>
  </si>
  <si>
    <t>Advertising</t>
  </si>
  <si>
    <t>Signage</t>
  </si>
  <si>
    <t>Printing</t>
  </si>
  <si>
    <t>Travel/entertainment</t>
  </si>
  <si>
    <t>Other/additional categories</t>
  </si>
  <si>
    <t>Total Advertising/Promotional Expenses</t>
  </si>
  <si>
    <t>Other Expenses</t>
  </si>
  <si>
    <t>Other expense 2</t>
  </si>
  <si>
    <t>Total Other Expenses</t>
  </si>
  <si>
    <t>TOTAL EXPENSES:</t>
  </si>
  <si>
    <t>Sales Forecast (12 Months)</t>
  </si>
  <si>
    <t>Enter data in GREEN cells</t>
  </si>
  <si>
    <t>Forecast Begin:</t>
  </si>
  <si>
    <t xml:space="preserve"> (once filled here will auto populate through document) </t>
  </si>
  <si>
    <t>DO NOT ENTER DATA IN GREY CELLS</t>
  </si>
  <si>
    <t>Annual Totals</t>
  </si>
  <si>
    <t>Price Per Unit</t>
  </si>
  <si>
    <t xml:space="preserve">Total </t>
  </si>
  <si>
    <t>Item/Product/Service #5</t>
  </si>
  <si>
    <t>Item/Product/Service #6</t>
  </si>
  <si>
    <t>Item/Product/Service #7</t>
  </si>
  <si>
    <t>TOTAL ALL</t>
  </si>
  <si>
    <t>Cost of Goods</t>
  </si>
  <si>
    <t>Cost to Produce this Item</t>
  </si>
  <si>
    <t xml:space="preserve">ALL TOTALS  </t>
  </si>
  <si>
    <t>Margin</t>
  </si>
  <si>
    <t>kept for every dollar made</t>
  </si>
  <si>
    <t>Markup</t>
  </si>
  <si>
    <t>price is this much more than costs</t>
  </si>
  <si>
    <t>Employee Cost Projections</t>
  </si>
  <si>
    <t>Owner:</t>
  </si>
  <si>
    <t>(only if on payroll)</t>
  </si>
  <si>
    <t>Hours/Week</t>
  </si>
  <si>
    <t>Hours/Month</t>
  </si>
  <si>
    <t>Wage/Hour</t>
  </si>
  <si>
    <t>Total Wages</t>
  </si>
  <si>
    <t>Employee 1</t>
  </si>
  <si>
    <t>Employee 2</t>
  </si>
  <si>
    <t>Employee 3</t>
  </si>
  <si>
    <t>Employee 4</t>
  </si>
  <si>
    <t>Employee 5</t>
  </si>
  <si>
    <t>Employee 6</t>
  </si>
  <si>
    <t>Employee 7</t>
  </si>
  <si>
    <t>Total Hours</t>
  </si>
  <si>
    <t>Total Payroll</t>
  </si>
  <si>
    <t>Soc. Security</t>
  </si>
  <si>
    <t>Total PR x 6.2%</t>
  </si>
  <si>
    <t>Medicare</t>
  </si>
  <si>
    <t>Total PR x 1.45%</t>
  </si>
  <si>
    <t>State Unemployment</t>
  </si>
  <si>
    <t>Total PR  x rate</t>
  </si>
  <si>
    <t>Fed. Unemployment</t>
  </si>
  <si>
    <t>Total PR to $7K x 6%</t>
  </si>
  <si>
    <t>Workers' Comp. (L&amp;I)</t>
  </si>
  <si>
    <t>Total hrs x rate</t>
  </si>
  <si>
    <t>Total Payroll Taxes</t>
  </si>
  <si>
    <t>TOTAL</t>
  </si>
  <si>
    <t>Profit and Loss Projection</t>
  </si>
  <si>
    <t>Enter data in GREEN cells. You may modify the "Expenses" category items as needed (unless the box is grey - do not overwrite those) to match P&amp;L, Tax returns or expected expenses.</t>
  </si>
  <si>
    <t>Year 1</t>
  </si>
  <si>
    <t>Year 2</t>
  </si>
  <si>
    <t>Year 3</t>
  </si>
  <si>
    <t>Please explain here how you calculated Year 2 &amp; 3:</t>
  </si>
  <si>
    <t>Sales</t>
  </si>
  <si>
    <t>Total Sales</t>
  </si>
  <si>
    <t>Cost of Goods Sold</t>
  </si>
  <si>
    <t xml:space="preserve"> </t>
  </si>
  <si>
    <t>Total COGS</t>
  </si>
  <si>
    <t>Gross Profit</t>
  </si>
  <si>
    <t xml:space="preserve"> Gross (Sales) Profit Margin</t>
  </si>
  <si>
    <t>Expenses</t>
  </si>
  <si>
    <t>Advertising/Marketing</t>
  </si>
  <si>
    <t xml:space="preserve">Business Auto Expense </t>
  </si>
  <si>
    <t>Bank Charges</t>
  </si>
  <si>
    <t xml:space="preserve">Computer and Internet </t>
  </si>
  <si>
    <t>Dues &amp; Subscriptions</t>
  </si>
  <si>
    <t>Insurance - Business Auto</t>
  </si>
  <si>
    <t>Insurance - Business</t>
  </si>
  <si>
    <t>Interest Expense - Term Loan</t>
  </si>
  <si>
    <t>Interest Expense - Term Loan #2</t>
  </si>
  <si>
    <t>License &amp; Permits</t>
  </si>
  <si>
    <t>Meals &amp; Entertainment</t>
  </si>
  <si>
    <t>Merchant Fees</t>
  </si>
  <si>
    <t>Office Supplies</t>
  </si>
  <si>
    <t>Postage and Printing</t>
  </si>
  <si>
    <t>Professional Fees</t>
  </si>
  <si>
    <t>Rent/Lease</t>
  </si>
  <si>
    <t>Repairs/Maintenance</t>
  </si>
  <si>
    <t>Taxes - B&amp;O</t>
  </si>
  <si>
    <t>Taxes - Corporate only</t>
  </si>
  <si>
    <t>Telephone</t>
  </si>
  <si>
    <t>Travel</t>
  </si>
  <si>
    <t>Utilities</t>
  </si>
  <si>
    <t xml:space="preserve">Wages </t>
  </si>
  <si>
    <t>Employment Tax and Expenses</t>
  </si>
  <si>
    <t>Employee Benefits Programs</t>
  </si>
  <si>
    <t xml:space="preserve">Continuing Education </t>
  </si>
  <si>
    <t>Website</t>
  </si>
  <si>
    <t>Amortization (intangible)</t>
  </si>
  <si>
    <t>Depreciation (tangible)</t>
  </si>
  <si>
    <t>Total Expenses</t>
  </si>
  <si>
    <t>Net Profit</t>
  </si>
  <si>
    <t>Add Backs:</t>
  </si>
  <si>
    <t>Interest</t>
  </si>
  <si>
    <t>Depreciation</t>
  </si>
  <si>
    <t>Amortization</t>
  </si>
  <si>
    <t>Taxes</t>
  </si>
  <si>
    <t>EBITDA</t>
  </si>
  <si>
    <t>Net Profit Margin</t>
  </si>
  <si>
    <t>(how well business turns revenues into profit)</t>
  </si>
  <si>
    <t>VC% = VC/Sales</t>
  </si>
  <si>
    <t>Contribution Margin = 1-VC%</t>
  </si>
  <si>
    <t>Break Even=FC/CM</t>
  </si>
  <si>
    <t>What is a Good Contribution Margin? The closer a contribution margin percent, or ratio, is to 100%, the better. The higher the ratio, the more money is available to cover the business's overhead expenses, or fixed costs.</t>
  </si>
  <si>
    <t>CASH FLOW PROJECTION</t>
  </si>
  <si>
    <t>*B-5</t>
  </si>
  <si>
    <t>Beginning Position</t>
  </si>
  <si>
    <t>CASH ON HAND (BEGINNING OF THE MONTH)</t>
  </si>
  <si>
    <t>OPERATING ACTIVITIES</t>
  </si>
  <si>
    <t>Cash In</t>
  </si>
  <si>
    <t>Cash Receipts from sales</t>
  </si>
  <si>
    <t>Add Back Depreciation</t>
  </si>
  <si>
    <t>Add Back Amortization</t>
  </si>
  <si>
    <t>Add Back A/P</t>
  </si>
  <si>
    <t>Total Cash In</t>
  </si>
  <si>
    <t xml:space="preserve">Cash Out </t>
  </si>
  <si>
    <t>COGs</t>
  </si>
  <si>
    <t>Operating Expenses (from P&amp;L)</t>
  </si>
  <si>
    <t>Start Up Expenses (one time)</t>
  </si>
  <si>
    <t>Total Cash Out</t>
  </si>
  <si>
    <t>Net Cash from Operations</t>
  </si>
  <si>
    <t>INVESTING ACTIVITIES</t>
  </si>
  <si>
    <t>Sale of property</t>
  </si>
  <si>
    <t>Collection of Principal - loans to others</t>
  </si>
  <si>
    <t>Property Purchases</t>
  </si>
  <si>
    <t>Equipment Purchases</t>
  </si>
  <si>
    <t>Loans to others</t>
  </si>
  <si>
    <t>Purchase of Securities</t>
  </si>
  <si>
    <t>Net Cash from Investing</t>
  </si>
  <si>
    <t>FINANCING ACTIVITIES</t>
  </si>
  <si>
    <t>Loan # 1</t>
  </si>
  <si>
    <t>Loan #2</t>
  </si>
  <si>
    <t>Issuance of stock</t>
  </si>
  <si>
    <t>Repayment of Principal Loan #1</t>
  </si>
  <si>
    <t>Repayment of Principal Loan #2</t>
  </si>
  <si>
    <t>Owner Draw</t>
  </si>
  <si>
    <t>Dividends</t>
  </si>
  <si>
    <t>Net Cash from Financing</t>
  </si>
  <si>
    <t>NET INCREASE IN CASH</t>
  </si>
  <si>
    <t>CASH END OF PERIOD</t>
  </si>
  <si>
    <t>Balance Sheet</t>
  </si>
  <si>
    <t>Balance Sheet Summary</t>
  </si>
  <si>
    <t>As of (enter app date)</t>
  </si>
  <si>
    <t>PROFORMA at loan close</t>
  </si>
  <si>
    <t>Assets</t>
  </si>
  <si>
    <t>Amount</t>
  </si>
  <si>
    <t>Cash</t>
  </si>
  <si>
    <t>Cash (from 3rd Parties)</t>
  </si>
  <si>
    <t>A/R</t>
  </si>
  <si>
    <t>Supplies</t>
  </si>
  <si>
    <t xml:space="preserve">Inventory </t>
  </si>
  <si>
    <t>Prepaids</t>
  </si>
  <si>
    <t>Total Current Assets</t>
  </si>
  <si>
    <t xml:space="preserve">Furniture &amp; Fixtures </t>
  </si>
  <si>
    <t>Real Property</t>
  </si>
  <si>
    <t>Vehicles</t>
  </si>
  <si>
    <t>Bal. Sh. Summary</t>
  </si>
  <si>
    <t>ASSETS</t>
  </si>
  <si>
    <t>actual</t>
  </si>
  <si>
    <t>PRF at close</t>
  </si>
  <si>
    <t>note</t>
  </si>
  <si>
    <t>EQUITY</t>
  </si>
  <si>
    <t>post-loan prf</t>
  </si>
  <si>
    <t>Total Fixed Assets</t>
  </si>
  <si>
    <t>CA</t>
  </si>
  <si>
    <t>FA</t>
  </si>
  <si>
    <t>Sub-debt&amp;other capital</t>
  </si>
  <si>
    <t xml:space="preserve">Refundable Deposits </t>
  </si>
  <si>
    <t>OA</t>
  </si>
  <si>
    <t>Net Income</t>
  </si>
  <si>
    <t>Goodwill</t>
  </si>
  <si>
    <t>TTL Member Equity</t>
  </si>
  <si>
    <t>Total Fix &amp; Other Assets</t>
  </si>
  <si>
    <t>TOTAL ASSETS</t>
  </si>
  <si>
    <t>TL LIAB.+EQUITY</t>
  </si>
  <si>
    <t>LIABILITIES</t>
  </si>
  <si>
    <t>Ratios</t>
  </si>
  <si>
    <t>CL</t>
  </si>
  <si>
    <t>Current</t>
  </si>
  <si>
    <r>
      <t>A good current ratio is </t>
    </r>
    <r>
      <rPr>
        <b/>
        <sz val="11"/>
        <color rgb="FF202124"/>
        <rFont val="Roboto"/>
      </rPr>
      <t>between 1.2 to 2</t>
    </r>
    <r>
      <rPr>
        <sz val="11"/>
        <color rgb="FF202124"/>
        <rFont val="Roboto"/>
      </rPr>
      <t>, which means that the business has 2 times more current assets than liabilities to cover its debts.</t>
    </r>
  </si>
  <si>
    <t>LT</t>
  </si>
  <si>
    <t>Quick</t>
  </si>
  <si>
    <t>&gt;1   The greater the number, the better off your business is</t>
  </si>
  <si>
    <t>Liabilities</t>
  </si>
  <si>
    <t>OL</t>
  </si>
  <si>
    <t>W/C</t>
  </si>
  <si>
    <t xml:space="preserve"> Loan Principle (Current portion)</t>
  </si>
  <si>
    <t>TOTAL LIABILITIES</t>
  </si>
  <si>
    <t>Debt/Equity</t>
  </si>
  <si>
    <t>Accounts Payable</t>
  </si>
  <si>
    <t>Other Current Payable</t>
  </si>
  <si>
    <t>Total Current Liabilities</t>
  </si>
  <si>
    <t>Member Equity</t>
  </si>
  <si>
    <t xml:space="preserve">Partner Capital Accounts:  Balance at beginning of year:  </t>
  </si>
  <si>
    <t xml:space="preserve">Owner contribution - owner distributions </t>
  </si>
  <si>
    <t>Additional Capital Contributed:  Cash</t>
  </si>
  <si>
    <t>Shareholder or capital contributions</t>
  </si>
  <si>
    <t>Retained Earning (from P&amp;L)</t>
  </si>
  <si>
    <t>Additional Owner Distribution</t>
  </si>
  <si>
    <t>Total Equity:  Member Capital Accts. Balance at End of Year:</t>
  </si>
  <si>
    <t xml:space="preserve">TOTAL LIABILITIES &amp; </t>
  </si>
  <si>
    <t>MEMBER EQUITY</t>
  </si>
  <si>
    <t>CHECK- Must equal zero to be in balance</t>
  </si>
  <si>
    <t>FINANCING REQUEST</t>
  </si>
  <si>
    <t>Sources &amp; Uses of Funds</t>
  </si>
  <si>
    <t>Project Cost</t>
  </si>
  <si>
    <t>Sources of Financing</t>
  </si>
  <si>
    <t>Uses of Financing</t>
  </si>
  <si>
    <t>Owner Contribution</t>
  </si>
  <si>
    <t>(10%-20%)</t>
  </si>
  <si>
    <t>Buildings/real estate</t>
  </si>
  <si>
    <t xml:space="preserve">Loan #1 </t>
  </si>
  <si>
    <t>Leasehold improvements</t>
  </si>
  <si>
    <t xml:space="preserve">Loan #2 </t>
  </si>
  <si>
    <t>Capital equipment</t>
  </si>
  <si>
    <t>Loan Amortization Estimates (Loan 1)</t>
  </si>
  <si>
    <t>Total</t>
  </si>
  <si>
    <t>Years</t>
  </si>
  <si>
    <t>Base Loan</t>
  </si>
  <si>
    <t>Fee</t>
  </si>
  <si>
    <t>Plus Loan Fees</t>
  </si>
  <si>
    <t>Rate</t>
  </si>
  <si>
    <t>Number of Payments</t>
  </si>
  <si>
    <t>Personal Assets</t>
  </si>
  <si>
    <t>Market Value</t>
  </si>
  <si>
    <t>Annual Interest Rate</t>
  </si>
  <si>
    <t>Payment</t>
  </si>
  <si>
    <t>Loan Amortization Estimates (Loan 2)</t>
  </si>
  <si>
    <t>Business Assets</t>
  </si>
  <si>
    <t>Total  Loans</t>
  </si>
  <si>
    <t>Annual:</t>
  </si>
  <si>
    <t>Total  Payments</t>
  </si>
  <si>
    <t>Debt Service Ratio</t>
  </si>
  <si>
    <t>EBITDA/Total Debt</t>
  </si>
  <si>
    <t>&gt;1.10</t>
  </si>
  <si>
    <t>Loan Guarantors (other than owners)</t>
  </si>
  <si>
    <t>Balance</t>
  </si>
  <si>
    <t>Loan guarantor 1</t>
  </si>
  <si>
    <t>Loan guarantor 2</t>
  </si>
  <si>
    <t>Loan guarantor 3</t>
  </si>
  <si>
    <t>Loan Amortization</t>
  </si>
  <si>
    <t>Loan Amount</t>
  </si>
  <si>
    <t>Loan Fee</t>
  </si>
  <si>
    <t>Original Principal</t>
  </si>
  <si>
    <t>Term of Loan (Years)</t>
  </si>
  <si>
    <t>per year</t>
  </si>
  <si>
    <t>Totals Over</t>
  </si>
  <si>
    <t>Payments</t>
  </si>
  <si>
    <t>Principal</t>
  </si>
  <si>
    <t>Life of Loan</t>
  </si>
  <si>
    <t>Amortization Schedule</t>
  </si>
  <si>
    <t>Annual</t>
  </si>
  <si>
    <t>Period</t>
  </si>
  <si>
    <t>Pmt</t>
  </si>
  <si>
    <t>Int</t>
  </si>
  <si>
    <t>Prin</t>
  </si>
  <si>
    <t>Extra Prin</t>
  </si>
  <si>
    <t>TOTAL ANNUAL</t>
  </si>
  <si>
    <t>Enter amount of CASH you have in your business accounts.</t>
  </si>
  <si>
    <t>Sale of Securities</t>
  </si>
  <si>
    <t xml:space="preserve">                                     non-cash:  i.e.. property/eqpt.</t>
  </si>
  <si>
    <t>Member Capital Contrib.</t>
  </si>
  <si>
    <t xml:space="preserve"> Loan Principle (Long-term portion)</t>
  </si>
  <si>
    <t>Total Long Term Liab.</t>
  </si>
  <si>
    <t>Expense Type</t>
  </si>
  <si>
    <t>Other expense 1</t>
  </si>
  <si>
    <t>Business Name</t>
  </si>
  <si>
    <t>Collateral Analysis</t>
  </si>
  <si>
    <t>Actual Market Value</t>
  </si>
  <si>
    <t>Advance Percentage</t>
  </si>
  <si>
    <t>Liquidation Value</t>
  </si>
  <si>
    <t>New Equipment</t>
  </si>
  <si>
    <t>Used Equipment</t>
  </si>
  <si>
    <t>LHI &amp; Fixtures</t>
  </si>
  <si>
    <t>Business Building</t>
  </si>
  <si>
    <t>Less 1st DOT</t>
  </si>
  <si>
    <t>Less 2nd DOT</t>
  </si>
  <si>
    <t>Net Equity</t>
  </si>
  <si>
    <t>Total Business Assets</t>
  </si>
  <si>
    <t>CD</t>
  </si>
  <si>
    <t>Other Collateral</t>
  </si>
  <si>
    <t xml:space="preserve">Real Estate - Residential </t>
  </si>
  <si>
    <t>Total Personal Assets</t>
  </si>
  <si>
    <t>Total Collateral</t>
  </si>
  <si>
    <t>LTV</t>
  </si>
  <si>
    <t>Collateral Coverage</t>
  </si>
  <si>
    <t>St. Unempl. Rate*</t>
  </si>
  <si>
    <t>L&amp;I Rate*</t>
  </si>
  <si>
    <t>* NOTE UI and L&amp;I tax rates are averages for WA. Enter rate if known.</t>
  </si>
  <si>
    <t>Item/Product/Service #1</t>
  </si>
  <si>
    <t>Item/Product/Service #2</t>
  </si>
  <si>
    <t>Item/Product/Service #3</t>
  </si>
  <si>
    <t>Item/Product/Service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</si>
</sst>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409]mmm\-yy"/>
    <numFmt numFmtId="166" formatCode="_(* #,##0_);_(* \(#,##0\);_(* &quot;-&quot;??_);_(@_)"/>
    <numFmt numFmtId="167" formatCode="&quot;-&quot;mmmyy"/>
    <numFmt numFmtId="168" formatCode="&quot;$&quot;#,##0.00"/>
    <numFmt numFmtId="169" formatCode="mmmm"/>
    <numFmt numFmtId="170" formatCode="_(&quot;$&quot;* #,##0_);_(&quot;$&quot;* \(#,##0\);_(&quot;$&quot;* &quot;-&quot;??_);_(@_)"/>
    <numFmt numFmtId="171" formatCode="0.0%"/>
    <numFmt numFmtId="172" formatCode="[$-409]mmmm\ d\,\ yyyy;@"/>
    <numFmt numFmtId="173" formatCode="0.0000"/>
    <numFmt numFmtId="174" formatCode="m/d/yy;@"/>
    <numFmt numFmtId="175" formatCode="0_);\(0\)"/>
  </numFmts>
  <fonts count="78" x14ac:knownFonts="1">
    <font>
      <sz val="10"/>
      <color rgb="FF000000"/>
      <name val="Arial"/>
    </font>
    <font>
      <sz val="10"/>
      <name val="Arial"/>
      <family val="2"/>
    </font>
    <font>
      <b/>
      <sz val="18"/>
      <name val="Arial"/>
      <family val="2"/>
    </font>
    <font>
      <sz val="11"/>
      <name val="Calibri"/>
      <family val="2"/>
    </font>
    <font>
      <sz val="8"/>
      <name val="Calibri"/>
      <family val="2"/>
    </font>
    <font>
      <sz val="12"/>
      <name val="Calibri"/>
      <family val="2"/>
    </font>
    <font>
      <b/>
      <sz val="10"/>
      <name val="Calibri"/>
      <family val="2"/>
    </font>
    <font>
      <sz val="10"/>
      <name val="Calibri"/>
      <family val="2"/>
    </font>
    <font>
      <b/>
      <sz val="10"/>
      <name val="Arial"/>
      <family val="2"/>
    </font>
    <font>
      <b/>
      <sz val="8"/>
      <name val="Calibri"/>
      <family val="2"/>
    </font>
    <font>
      <b/>
      <sz val="18"/>
      <name val="Calibri"/>
      <family val="2"/>
    </font>
    <font>
      <b/>
      <sz val="11"/>
      <name val="Calibri"/>
      <family val="2"/>
    </font>
    <font>
      <sz val="11"/>
      <color rgb="FF000000"/>
      <name val="Calibri"/>
      <family val="2"/>
    </font>
    <font>
      <b/>
      <sz val="12"/>
      <name val="Calibri"/>
      <family val="2"/>
    </font>
    <font>
      <b/>
      <sz val="11"/>
      <color rgb="FFCCFFFF"/>
      <name val="Calibri"/>
      <family val="2"/>
    </font>
    <font>
      <sz val="11"/>
      <color rgb="FFCCFFFF"/>
      <name val="Calibri"/>
      <family val="2"/>
    </font>
    <font>
      <b/>
      <sz val="11"/>
      <color rgb="FF000000"/>
      <name val="Calibri"/>
      <family val="2"/>
    </font>
    <font>
      <sz val="10"/>
      <color rgb="FF000000"/>
      <name val="Arial"/>
      <family val="2"/>
    </font>
    <font>
      <sz val="10"/>
      <name val="Arial"/>
      <family val="2"/>
    </font>
    <font>
      <b/>
      <u/>
      <sz val="10"/>
      <name val="Arial"/>
      <family val="2"/>
    </font>
    <font>
      <sz val="8"/>
      <name val="Arial"/>
      <family val="2"/>
    </font>
    <font>
      <sz val="11"/>
      <color rgb="FF000000"/>
      <name val="Arial"/>
      <family val="2"/>
    </font>
    <font>
      <b/>
      <sz val="14"/>
      <name val="Arial"/>
      <family val="2"/>
    </font>
    <font>
      <b/>
      <sz val="11"/>
      <name val="Calibri"/>
      <family val="2"/>
      <scheme val="minor"/>
    </font>
    <font>
      <sz val="11"/>
      <name val="Calibri"/>
      <family val="2"/>
      <scheme val="minor"/>
    </font>
    <font>
      <b/>
      <sz val="10"/>
      <color rgb="FF000000"/>
      <name val="Arial"/>
      <family val="2"/>
    </font>
    <font>
      <sz val="10"/>
      <name val="Times New Roman"/>
      <family val="1"/>
    </font>
    <font>
      <b/>
      <sz val="8"/>
      <name val="Arial"/>
      <family val="2"/>
    </font>
    <font>
      <sz val="10"/>
      <color rgb="FF000000"/>
      <name val="Arial"/>
      <family val="2"/>
    </font>
    <font>
      <b/>
      <sz val="10"/>
      <name val="Calibri"/>
      <family val="2"/>
      <scheme val="minor"/>
    </font>
    <font>
      <b/>
      <u/>
      <sz val="10"/>
      <name val="Calibri"/>
      <family val="2"/>
      <scheme val="minor"/>
    </font>
    <font>
      <sz val="10"/>
      <name val="Calibri"/>
      <family val="2"/>
      <scheme val="minor"/>
    </font>
    <font>
      <sz val="8"/>
      <name val="Calibri"/>
      <family val="2"/>
      <scheme val="minor"/>
    </font>
    <font>
      <b/>
      <sz val="14"/>
      <name val="Calibri"/>
      <family val="2"/>
      <scheme val="minor"/>
    </font>
    <font>
      <sz val="14"/>
      <name val="Calibri"/>
      <family val="2"/>
      <scheme val="minor"/>
    </font>
    <font>
      <b/>
      <sz val="12"/>
      <name val="Calibri"/>
      <family val="2"/>
      <scheme val="minor"/>
    </font>
    <font>
      <sz val="10"/>
      <color rgb="FF000000"/>
      <name val="Calibri"/>
      <family val="2"/>
      <scheme val="minor"/>
    </font>
    <font>
      <sz val="12"/>
      <name val="Calibri"/>
      <family val="2"/>
      <scheme val="minor"/>
    </font>
    <font>
      <sz val="11"/>
      <color rgb="FF000000"/>
      <name val="Calibri"/>
      <family val="2"/>
      <scheme val="minor"/>
    </font>
    <font>
      <i/>
      <sz val="11"/>
      <name val="Calibri"/>
      <family val="2"/>
      <scheme val="minor"/>
    </font>
    <font>
      <sz val="10"/>
      <color theme="1"/>
      <name val="Arial"/>
      <family val="2"/>
    </font>
    <font>
      <b/>
      <sz val="10"/>
      <name val="Times New Roman"/>
      <family val="1"/>
    </font>
    <font>
      <b/>
      <sz val="9"/>
      <name val="Calibri"/>
      <family val="2"/>
    </font>
    <font>
      <sz val="11"/>
      <color indexed="8"/>
      <name val="Calibri"/>
      <family val="2"/>
    </font>
    <font>
      <sz val="7"/>
      <name val="Arial"/>
      <family val="2"/>
    </font>
    <font>
      <b/>
      <sz val="10"/>
      <color indexed="8"/>
      <name val="Calibri"/>
      <family val="2"/>
      <scheme val="minor"/>
    </font>
    <font>
      <sz val="11"/>
      <color rgb="FF202124"/>
      <name val="Roboto"/>
    </font>
    <font>
      <b/>
      <sz val="11"/>
      <color rgb="FF202124"/>
      <name val="Roboto"/>
    </font>
    <font>
      <sz val="11"/>
      <name val="Arial"/>
      <family val="2"/>
    </font>
    <font>
      <sz val="11"/>
      <color theme="9" tint="0.39997558519241921"/>
      <name val="Calibri"/>
      <family val="2"/>
    </font>
    <font>
      <b/>
      <sz val="11"/>
      <color rgb="FF000000"/>
      <name val="Arial"/>
      <family val="2"/>
    </font>
    <font>
      <b/>
      <sz val="11"/>
      <color rgb="FFC00000"/>
      <name val="Calibri"/>
      <family val="2"/>
    </font>
    <font>
      <b/>
      <sz val="12"/>
      <color rgb="FF000000"/>
      <name val="Calibri"/>
      <family val="2"/>
      <scheme val="minor"/>
    </font>
    <font>
      <sz val="12"/>
      <color rgb="FF000000"/>
      <name val="Arial"/>
      <family val="2"/>
    </font>
    <font>
      <b/>
      <i/>
      <sz val="11"/>
      <name val="Calibri"/>
      <family val="2"/>
    </font>
    <font>
      <i/>
      <sz val="11"/>
      <color rgb="FF000000"/>
      <name val="Arial"/>
      <family val="2"/>
    </font>
    <font>
      <i/>
      <sz val="11"/>
      <name val="Calibri"/>
      <family val="2"/>
    </font>
    <font>
      <i/>
      <sz val="11"/>
      <name val="Arial"/>
      <family val="2"/>
    </font>
    <font>
      <b/>
      <sz val="16"/>
      <name val="Calibri"/>
      <family val="2"/>
      <scheme val="minor"/>
    </font>
    <font>
      <b/>
      <sz val="11"/>
      <color rgb="FF000000"/>
      <name val="Calibri"/>
      <family val="2"/>
      <scheme val="minor"/>
    </font>
    <font>
      <i/>
      <sz val="10"/>
      <color rgb="FF000000"/>
      <name val="Arial"/>
      <family val="2"/>
    </font>
    <font>
      <b/>
      <sz val="12"/>
      <color rgb="FF000000"/>
      <name val="Arial"/>
      <family val="2"/>
    </font>
    <font>
      <sz val="8"/>
      <name val="Arial"/>
      <family val="2"/>
    </font>
    <font>
      <b/>
      <sz val="11"/>
      <name val="Arial"/>
      <family val="2"/>
    </font>
    <font>
      <b/>
      <i/>
      <sz val="10"/>
      <name val="Arial"/>
      <family val="2"/>
    </font>
    <font>
      <i/>
      <sz val="10"/>
      <name val="Arial"/>
      <family val="2"/>
    </font>
    <font>
      <b/>
      <i/>
      <sz val="9"/>
      <name val="Arial"/>
      <family val="2"/>
    </font>
    <font>
      <b/>
      <sz val="10"/>
      <color theme="0"/>
      <name val="Arial"/>
      <family val="2"/>
    </font>
    <font>
      <b/>
      <sz val="16"/>
      <name val="Arial"/>
      <family val="2"/>
    </font>
    <font>
      <b/>
      <sz val="11"/>
      <color rgb="FFC00000"/>
      <name val="Arial"/>
      <family val="2"/>
    </font>
    <font>
      <b/>
      <sz val="12"/>
      <name val="Arial"/>
      <family val="2"/>
    </font>
    <font>
      <i/>
      <sz val="10"/>
      <name val="Calibri"/>
      <family val="2"/>
    </font>
    <font>
      <b/>
      <i/>
      <sz val="16"/>
      <color theme="0"/>
      <name val="Arial"/>
      <family val="2"/>
    </font>
    <font>
      <sz val="10"/>
      <color rgb="FF000000"/>
      <name val="Arial"/>
      <family val="2"/>
    </font>
    <font>
      <b/>
      <u/>
      <sz val="12"/>
      <name val="Arial"/>
      <family val="2"/>
    </font>
    <font>
      <sz val="12"/>
      <name val="Arial"/>
      <family val="2"/>
    </font>
    <font>
      <i/>
      <sz val="12"/>
      <name val="Arial"/>
      <family val="2"/>
    </font>
    <font>
      <i/>
      <sz val="10"/>
      <name val="Calibri"/>
      <family val="2"/>
      <scheme val="minor"/>
    </font>
  </fonts>
  <fills count="44">
    <fill>
      <patternFill patternType="none"/>
    </fill>
    <fill>
      <patternFill patternType="gray125"/>
    </fill>
    <fill>
      <patternFill patternType="solid">
        <fgColor rgb="FFB6DDE8"/>
        <bgColor rgb="FFB6DDE8"/>
      </patternFill>
    </fill>
    <fill>
      <patternFill patternType="solid">
        <fgColor rgb="FFB6D7A8"/>
        <bgColor rgb="FFB6D7A8"/>
      </patternFill>
    </fill>
    <fill>
      <patternFill patternType="solid">
        <fgColor rgb="FFEAD1DC"/>
        <bgColor rgb="FFEAD1DC"/>
      </patternFill>
    </fill>
    <fill>
      <patternFill patternType="solid">
        <fgColor rgb="FF7F7F7F"/>
        <bgColor rgb="FF7F7F7F"/>
      </patternFill>
    </fill>
    <fill>
      <patternFill patternType="solid">
        <fgColor theme="9" tint="0.39997558519241921"/>
        <bgColor indexed="64"/>
      </patternFill>
    </fill>
    <fill>
      <patternFill patternType="solid">
        <fgColor theme="9" tint="0.39997558519241921"/>
        <bgColor rgb="FF6AA84F"/>
      </patternFill>
    </fill>
    <fill>
      <patternFill patternType="solid">
        <fgColor theme="9" tint="0.39997558519241921"/>
        <bgColor rgb="FF93C47D"/>
      </patternFill>
    </fill>
    <fill>
      <patternFill patternType="solid">
        <fgColor rgb="FFFFFF00"/>
        <bgColor indexed="64"/>
      </patternFill>
    </fill>
    <fill>
      <patternFill patternType="solid">
        <fgColor theme="2" tint="-9.9978637043366805E-2"/>
        <bgColor indexed="64"/>
      </patternFill>
    </fill>
    <fill>
      <patternFill patternType="solid">
        <fgColor theme="2" tint="-9.9978637043366805E-2"/>
        <bgColor rgb="FFB6D7A8"/>
      </patternFill>
    </fill>
    <fill>
      <patternFill patternType="solid">
        <fgColor theme="2" tint="-9.9978637043366805E-2"/>
        <bgColor rgb="FFFFFFFF"/>
      </patternFill>
    </fill>
    <fill>
      <patternFill patternType="solid">
        <fgColor theme="2" tint="-9.9978637043366805E-2"/>
        <bgColor rgb="FF93C47D"/>
      </patternFill>
    </fill>
    <fill>
      <patternFill patternType="solid">
        <fgColor theme="0" tint="-0.249977111117893"/>
        <bgColor indexed="64"/>
      </patternFill>
    </fill>
    <fill>
      <patternFill patternType="solid">
        <fgColor indexed="2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A8D08D"/>
        <bgColor rgb="FFA8D08D"/>
      </patternFill>
    </fill>
    <fill>
      <patternFill patternType="solid">
        <fgColor indexed="46"/>
        <bgColor indexed="64"/>
      </patternFill>
    </fill>
    <fill>
      <patternFill patternType="solid">
        <fgColor rgb="FFCCFFFF"/>
        <bgColor indexed="64"/>
      </patternFill>
    </fill>
    <fill>
      <patternFill patternType="solid">
        <fgColor indexed="45"/>
        <bgColor indexed="64"/>
      </patternFill>
    </fill>
    <fill>
      <patternFill patternType="solid">
        <fgColor rgb="FFFFCCFF"/>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0" tint="-0.249977111117893"/>
        <bgColor rgb="FFFFFFFF"/>
      </patternFill>
    </fill>
    <fill>
      <patternFill patternType="solid">
        <fgColor theme="9" tint="0.59999389629810485"/>
        <bgColor rgb="FFB6D7A8"/>
      </patternFill>
    </fill>
    <fill>
      <patternFill patternType="solid">
        <fgColor theme="7" tint="0.59999389629810485"/>
        <bgColor rgb="FFEAD1DC"/>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tint="-9.9978637043366805E-2"/>
        <bgColor rgb="FFEAD1DC"/>
      </patternFill>
    </fill>
    <fill>
      <patternFill patternType="solid">
        <fgColor rgb="FFEAD1DC"/>
        <bgColor indexed="64"/>
      </patternFill>
    </fill>
    <fill>
      <patternFill patternType="solid">
        <fgColor rgb="FFB6D7A8"/>
        <bgColor rgb="FFFFFFFF"/>
      </patternFill>
    </fill>
    <fill>
      <patternFill patternType="solid">
        <fgColor rgb="FFB6D7A8"/>
        <bgColor indexed="64"/>
      </patternFill>
    </fill>
    <fill>
      <patternFill patternType="solid">
        <fgColor rgb="FF7F7F7F"/>
        <bgColor indexed="64"/>
      </patternFill>
    </fill>
    <fill>
      <patternFill patternType="solid">
        <fgColor rgb="FF00B0F0"/>
        <bgColor indexed="64"/>
      </patternFill>
    </fill>
    <fill>
      <patternFill patternType="solid">
        <fgColor theme="2" tint="-9.9978637043366805E-2"/>
        <bgColor rgb="FF6AA84F"/>
      </patternFill>
    </fill>
    <fill>
      <patternFill patternType="solid">
        <fgColor rgb="FF88FA64"/>
        <bgColor indexed="64"/>
      </patternFill>
    </fill>
    <fill>
      <patternFill patternType="solid">
        <fgColor theme="0" tint="-0.249977111117893"/>
        <bgColor rgb="FF6AA84F"/>
      </patternFill>
    </fill>
    <fill>
      <patternFill patternType="solid">
        <fgColor theme="2" tint="-0.499984740745262"/>
        <bgColor indexed="64"/>
      </patternFill>
    </fill>
    <fill>
      <patternFill patternType="solid">
        <fgColor theme="9"/>
        <bgColor indexed="64"/>
      </patternFill>
    </fill>
    <fill>
      <patternFill patternType="solid">
        <fgColor theme="0" tint="-4.9989318521683403E-2"/>
        <bgColor indexed="64"/>
      </patternFill>
    </fill>
  </fills>
  <borders count="12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medium">
        <color rgb="FF000000"/>
      </top>
      <bottom/>
      <diagonal/>
    </border>
    <border>
      <left style="thin">
        <color rgb="FF000000"/>
      </left>
      <right/>
      <top/>
      <bottom/>
      <diagonal/>
    </border>
    <border>
      <left/>
      <right style="thin">
        <color rgb="FF000000"/>
      </right>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diagonal/>
    </border>
    <border>
      <left style="medium">
        <color rgb="FF000000"/>
      </left>
      <right style="medium">
        <color rgb="FF000000"/>
      </right>
      <top/>
      <bottom/>
      <diagonal/>
    </border>
    <border>
      <left/>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thin">
        <color rgb="FF000000"/>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auto="1"/>
      </left>
      <right/>
      <top style="thin">
        <color auto="1"/>
      </top>
      <bottom style="thin">
        <color auto="1"/>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thin">
        <color indexed="64"/>
      </top>
      <bottom/>
      <diagonal/>
    </border>
    <border>
      <left style="medium">
        <color indexed="64"/>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medium">
        <color indexed="64"/>
      </right>
      <top style="thin">
        <color rgb="FF000000"/>
      </top>
      <bottom style="medium">
        <color indexed="64"/>
      </bottom>
      <diagonal/>
    </border>
    <border>
      <left/>
      <right style="thin">
        <color indexed="64"/>
      </right>
      <top style="medium">
        <color indexed="64"/>
      </top>
      <bottom style="medium">
        <color indexed="64"/>
      </bottom>
      <diagonal/>
    </border>
    <border>
      <left style="thin">
        <color rgb="FF000000"/>
      </left>
      <right style="thin">
        <color indexed="64"/>
      </right>
      <top style="thin">
        <color rgb="FF000000"/>
      </top>
      <bottom style="thin">
        <color rgb="FF000000"/>
      </bottom>
      <diagonal/>
    </border>
    <border>
      <left style="medium">
        <color indexed="64"/>
      </left>
      <right/>
      <top style="medium">
        <color indexed="64"/>
      </top>
      <bottom style="thin">
        <color indexed="64"/>
      </bottom>
      <diagonal/>
    </border>
    <border>
      <left style="medium">
        <color indexed="64"/>
      </left>
      <right style="medium">
        <color indexed="64"/>
      </right>
      <top/>
      <bottom style="thin">
        <color rgb="FF00000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rgb="FF000000"/>
      </left>
      <right/>
      <top/>
      <bottom style="medium">
        <color rgb="FF000000"/>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right style="thin">
        <color indexed="64"/>
      </right>
      <top style="medium">
        <color rgb="FF000000"/>
      </top>
      <bottom style="medium">
        <color rgb="FF000000"/>
      </bottom>
      <diagonal/>
    </border>
    <border>
      <left style="thin">
        <color indexed="64"/>
      </left>
      <right style="medium">
        <color indexed="64"/>
      </right>
      <top style="thin">
        <color indexed="64"/>
      </top>
      <bottom/>
      <diagonal/>
    </border>
    <border>
      <left style="thin">
        <color rgb="FF000000"/>
      </left>
      <right style="medium">
        <color indexed="64"/>
      </right>
      <top style="medium">
        <color indexed="64"/>
      </top>
      <bottom style="medium">
        <color indexed="64"/>
      </bottom>
      <diagonal/>
    </border>
    <border>
      <left style="medium">
        <color rgb="FF000000"/>
      </left>
      <right style="medium">
        <color rgb="FF000000"/>
      </right>
      <top/>
      <bottom style="medium">
        <color indexed="64"/>
      </bottom>
      <diagonal/>
    </border>
    <border>
      <left style="medium">
        <color indexed="64"/>
      </left>
      <right/>
      <top/>
      <bottom style="medium">
        <color rgb="FF000000"/>
      </bottom>
      <diagonal/>
    </border>
    <border>
      <left style="medium">
        <color indexed="64"/>
      </left>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s>
  <cellStyleXfs count="29">
    <xf numFmtId="0" fontId="0" fillId="0" borderId="0"/>
    <xf numFmtId="44" fontId="17" fillId="0" borderId="0" applyFont="0" applyFill="0" applyBorder="0" applyAlignment="0" applyProtection="0"/>
    <xf numFmtId="0" fontId="18" fillId="0" borderId="0"/>
    <xf numFmtId="0" fontId="20" fillId="0" borderId="0"/>
    <xf numFmtId="0" fontId="26" fillId="0" borderId="0"/>
    <xf numFmtId="172" fontId="1" fillId="0" borderId="0"/>
    <xf numFmtId="43" fontId="26" fillId="0" borderId="0" applyFont="0" applyFill="0" applyBorder="0" applyAlignment="0" applyProtection="0"/>
    <xf numFmtId="9" fontId="26" fillId="0" borderId="0" applyFont="0" applyFill="0" applyBorder="0" applyAlignment="0" applyProtection="0"/>
    <xf numFmtId="44" fontId="26" fillId="0" borderId="0" applyFont="0" applyFill="0" applyBorder="0" applyAlignment="0" applyProtection="0"/>
    <xf numFmtId="172" fontId="18" fillId="0" borderId="0"/>
    <xf numFmtId="43" fontId="1" fillId="0" borderId="0" applyFont="0" applyFill="0" applyBorder="0" applyAlignment="0" applyProtection="0"/>
    <xf numFmtId="9" fontId="1" fillId="0" borderId="0" applyFont="0" applyFill="0" applyBorder="0" applyAlignment="0" applyProtection="0"/>
    <xf numFmtId="44" fontId="28" fillId="0" borderId="0" applyFont="0" applyFill="0" applyBorder="0" applyAlignment="0" applyProtection="0"/>
    <xf numFmtId="0" fontId="28" fillId="0" borderId="0"/>
    <xf numFmtId="0" fontId="1" fillId="0" borderId="0"/>
    <xf numFmtId="9" fontId="28"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7" fillId="0" borderId="0"/>
    <xf numFmtId="0" fontId="36" fillId="0" borderId="0"/>
    <xf numFmtId="0" fontId="17" fillId="0" borderId="0"/>
    <xf numFmtId="0" fontId="1" fillId="0" borderId="0"/>
    <xf numFmtId="0" fontId="1" fillId="0" borderId="0"/>
    <xf numFmtId="0" fontId="43" fillId="0" borderId="0"/>
    <xf numFmtId="0" fontId="1" fillId="0" borderId="0"/>
    <xf numFmtId="9" fontId="73" fillId="0" borderId="0" applyFont="0" applyFill="0" applyBorder="0" applyAlignment="0" applyProtection="0"/>
  </cellStyleXfs>
  <cellXfs count="784">
    <xf numFmtId="0" fontId="0" fillId="0" borderId="0" xfId="0"/>
    <xf numFmtId="0" fontId="3" fillId="0" borderId="0" xfId="0" applyFont="1"/>
    <xf numFmtId="0" fontId="4" fillId="0" borderId="0" xfId="0" applyFont="1"/>
    <xf numFmtId="0" fontId="4" fillId="0" borderId="0" xfId="0" applyFont="1" applyAlignment="1">
      <alignment horizontal="right"/>
    </xf>
    <xf numFmtId="0" fontId="5" fillId="0" borderId="0" xfId="0" applyFont="1"/>
    <xf numFmtId="0" fontId="6" fillId="0" borderId="0" xfId="0" applyFont="1"/>
    <xf numFmtId="0" fontId="7" fillId="0" borderId="0" xfId="0" applyFont="1"/>
    <xf numFmtId="0" fontId="7" fillId="0" borderId="0" xfId="0" applyFont="1" applyAlignment="1">
      <alignment horizontal="right"/>
    </xf>
    <xf numFmtId="17" fontId="7" fillId="0" borderId="0" xfId="0" applyNumberFormat="1" applyFont="1"/>
    <xf numFmtId="0" fontId="6" fillId="0" borderId="1" xfId="0" applyFont="1" applyBorder="1" applyAlignment="1">
      <alignment horizontal="center"/>
    </xf>
    <xf numFmtId="165" fontId="6" fillId="0" borderId="2" xfId="0" applyNumberFormat="1" applyFont="1" applyBorder="1" applyAlignment="1">
      <alignment horizontal="center"/>
    </xf>
    <xf numFmtId="0" fontId="6" fillId="0" borderId="2" xfId="0" applyFont="1" applyBorder="1" applyAlignment="1">
      <alignment horizontal="center" wrapText="1"/>
    </xf>
    <xf numFmtId="166" fontId="10" fillId="0" borderId="0" xfId="0" applyNumberFormat="1" applyFont="1"/>
    <xf numFmtId="166" fontId="3" fillId="0" borderId="0" xfId="0" applyNumberFormat="1" applyFont="1"/>
    <xf numFmtId="3" fontId="7" fillId="0" borderId="0" xfId="0" applyNumberFormat="1" applyFont="1" applyAlignment="1">
      <alignment horizontal="left" wrapText="1" readingOrder="1"/>
    </xf>
    <xf numFmtId="166" fontId="11" fillId="0" borderId="0" xfId="0" applyNumberFormat="1" applyFont="1"/>
    <xf numFmtId="0" fontId="7" fillId="0" borderId="5" xfId="0" applyFont="1" applyBorder="1" applyAlignment="1">
      <alignment horizontal="left" vertical="center" wrapText="1" readingOrder="1"/>
    </xf>
    <xf numFmtId="3" fontId="7" fillId="0" borderId="6" xfId="0" applyNumberFormat="1" applyFont="1" applyBorder="1" applyAlignment="1">
      <alignment horizontal="right" wrapText="1" readingOrder="1"/>
    </xf>
    <xf numFmtId="166" fontId="11" fillId="2" borderId="7" xfId="0" applyNumberFormat="1" applyFont="1" applyFill="1" applyBorder="1" applyAlignment="1">
      <alignment wrapText="1"/>
    </xf>
    <xf numFmtId="168" fontId="7" fillId="0" borderId="0" xfId="0" applyNumberFormat="1" applyFont="1" applyAlignment="1">
      <alignment horizontal="left" wrapText="1" readingOrder="1"/>
    </xf>
    <xf numFmtId="168" fontId="7" fillId="0" borderId="6" xfId="0" applyNumberFormat="1" applyFont="1" applyBorder="1" applyAlignment="1">
      <alignment horizontal="right" wrapText="1" readingOrder="1"/>
    </xf>
    <xf numFmtId="0" fontId="7" fillId="0" borderId="0" xfId="0" applyFont="1" applyAlignment="1">
      <alignment horizontal="left" wrapText="1" readingOrder="1"/>
    </xf>
    <xf numFmtId="0" fontId="7" fillId="0" borderId="0" xfId="0" applyFont="1" applyAlignment="1">
      <alignment horizontal="right" wrapText="1" readingOrder="1"/>
    </xf>
    <xf numFmtId="166" fontId="11" fillId="2" borderId="19" xfId="0" applyNumberFormat="1" applyFont="1" applyFill="1" applyBorder="1" applyAlignment="1">
      <alignment wrapText="1"/>
    </xf>
    <xf numFmtId="166" fontId="11" fillId="0" borderId="20" xfId="0" applyNumberFormat="1" applyFont="1" applyBorder="1" applyAlignment="1">
      <alignment wrapText="1"/>
    </xf>
    <xf numFmtId="166" fontId="3" fillId="0" borderId="0" xfId="0" applyNumberFormat="1" applyFont="1" applyAlignment="1">
      <alignment wrapText="1"/>
    </xf>
    <xf numFmtId="0" fontId="10" fillId="0" borderId="0" xfId="0" applyFont="1"/>
    <xf numFmtId="0" fontId="11" fillId="0" borderId="0" xfId="0" applyFont="1"/>
    <xf numFmtId="0" fontId="11" fillId="0" borderId="0" xfId="0" applyFont="1" applyAlignment="1">
      <alignment wrapText="1"/>
    </xf>
    <xf numFmtId="0" fontId="14" fillId="5" borderId="27" xfId="0" applyFont="1" applyFill="1" applyBorder="1" applyAlignment="1">
      <alignment wrapText="1"/>
    </xf>
    <xf numFmtId="3" fontId="15" fillId="5" borderId="23" xfId="0" applyNumberFormat="1" applyFont="1" applyFill="1" applyBorder="1"/>
    <xf numFmtId="3" fontId="15" fillId="5" borderId="0" xfId="0" applyNumberFormat="1" applyFont="1" applyFill="1"/>
    <xf numFmtId="3" fontId="14" fillId="5" borderId="22" xfId="0" applyNumberFormat="1" applyFont="1" applyFill="1" applyBorder="1"/>
    <xf numFmtId="0" fontId="11" fillId="5" borderId="27" xfId="0" applyFont="1" applyFill="1" applyBorder="1" applyAlignment="1">
      <alignment wrapText="1"/>
    </xf>
    <xf numFmtId="3" fontId="3" fillId="5" borderId="23" xfId="0" applyNumberFormat="1" applyFont="1" applyFill="1" applyBorder="1"/>
    <xf numFmtId="3" fontId="3" fillId="5" borderId="0" xfId="0" applyNumberFormat="1" applyFont="1" applyFill="1"/>
    <xf numFmtId="3" fontId="11" fillId="5" borderId="22" xfId="0" applyNumberFormat="1" applyFont="1" applyFill="1" applyBorder="1"/>
    <xf numFmtId="0" fontId="3" fillId="0" borderId="0" xfId="0" applyFont="1" applyAlignment="1">
      <alignment wrapText="1"/>
    </xf>
    <xf numFmtId="164" fontId="7" fillId="0" borderId="3" xfId="0" applyNumberFormat="1" applyFont="1" applyBorder="1" applyAlignment="1">
      <alignment horizontal="right" wrapText="1" readingOrder="1"/>
    </xf>
    <xf numFmtId="166" fontId="3" fillId="11" borderId="10" xfId="0" applyNumberFormat="1" applyFont="1" applyFill="1" applyBorder="1"/>
    <xf numFmtId="166" fontId="12" fillId="12" borderId="10" xfId="0" applyNumberFormat="1" applyFont="1" applyFill="1" applyBorder="1"/>
    <xf numFmtId="166" fontId="12" fillId="12" borderId="12" xfId="0" applyNumberFormat="1" applyFont="1" applyFill="1" applyBorder="1"/>
    <xf numFmtId="166" fontId="12" fillId="12" borderId="15" xfId="0" applyNumberFormat="1" applyFont="1" applyFill="1" applyBorder="1"/>
    <xf numFmtId="166" fontId="3" fillId="10" borderId="10" xfId="0" applyNumberFormat="1" applyFont="1" applyFill="1" applyBorder="1"/>
    <xf numFmtId="3" fontId="20" fillId="0" borderId="0" xfId="4" applyNumberFormat="1" applyFont="1" applyProtection="1">
      <protection locked="0"/>
    </xf>
    <xf numFmtId="0" fontId="20" fillId="0" borderId="0" xfId="4" applyFont="1"/>
    <xf numFmtId="0" fontId="27" fillId="0" borderId="0" xfId="4" quotePrefix="1" applyFont="1"/>
    <xf numFmtId="2" fontId="20" fillId="0" borderId="0" xfId="4" applyNumberFormat="1" applyFont="1"/>
    <xf numFmtId="172" fontId="1" fillId="0" borderId="0" xfId="5"/>
    <xf numFmtId="10" fontId="20" fillId="0" borderId="0" xfId="4" applyNumberFormat="1" applyFont="1" applyProtection="1">
      <protection locked="0"/>
    </xf>
    <xf numFmtId="8" fontId="20" fillId="0" borderId="0" xfId="4" applyNumberFormat="1" applyFont="1"/>
    <xf numFmtId="9" fontId="20" fillId="0" borderId="0" xfId="4" applyNumberFormat="1" applyFont="1"/>
    <xf numFmtId="8" fontId="20" fillId="14" borderId="0" xfId="4" applyNumberFormat="1" applyFont="1" applyFill="1"/>
    <xf numFmtId="44" fontId="20" fillId="0" borderId="0" xfId="4" applyNumberFormat="1" applyFont="1"/>
    <xf numFmtId="0" fontId="27" fillId="15" borderId="35" xfId="4" applyFont="1" applyFill="1" applyBorder="1"/>
    <xf numFmtId="8" fontId="27" fillId="15" borderId="36" xfId="4" applyNumberFormat="1" applyFont="1" applyFill="1" applyBorder="1" applyAlignment="1">
      <alignment horizontal="center"/>
    </xf>
    <xf numFmtId="0" fontId="27" fillId="15" borderId="36" xfId="4" applyFont="1" applyFill="1" applyBorder="1" applyAlignment="1">
      <alignment horizontal="center"/>
    </xf>
    <xf numFmtId="0" fontId="27" fillId="15" borderId="37" xfId="4" applyFont="1" applyFill="1" applyBorder="1" applyAlignment="1">
      <alignment horizontal="center"/>
    </xf>
    <xf numFmtId="0" fontId="27" fillId="15" borderId="38" xfId="4" applyFont="1" applyFill="1" applyBorder="1"/>
    <xf numFmtId="44" fontId="20" fillId="15" borderId="39" xfId="4" applyNumberFormat="1" applyFont="1" applyFill="1" applyBorder="1" applyAlignment="1">
      <alignment horizontal="center"/>
    </xf>
    <xf numFmtId="44" fontId="20" fillId="15" borderId="40" xfId="4" applyNumberFormat="1" applyFont="1" applyFill="1" applyBorder="1" applyAlignment="1">
      <alignment horizontal="center"/>
    </xf>
    <xf numFmtId="0" fontId="27" fillId="15" borderId="41" xfId="4" applyFont="1" applyFill="1" applyBorder="1" applyAlignment="1">
      <alignment horizontal="centerContinuous"/>
    </xf>
    <xf numFmtId="0" fontId="20" fillId="15" borderId="41" xfId="4" applyFont="1" applyFill="1" applyBorder="1" applyAlignment="1">
      <alignment horizontal="centerContinuous"/>
    </xf>
    <xf numFmtId="0" fontId="27" fillId="15" borderId="39" xfId="4" applyFont="1" applyFill="1" applyBorder="1" applyAlignment="1">
      <alignment horizontal="center"/>
    </xf>
    <xf numFmtId="0" fontId="27" fillId="15" borderId="42" xfId="4" applyFont="1" applyFill="1" applyBorder="1" applyAlignment="1">
      <alignment horizontal="center"/>
    </xf>
    <xf numFmtId="0" fontId="20" fillId="0" borderId="0" xfId="4" applyFont="1" applyAlignment="1">
      <alignment horizontal="center"/>
    </xf>
    <xf numFmtId="44" fontId="20" fillId="0" borderId="0" xfId="8" applyFont="1" applyProtection="1"/>
    <xf numFmtId="44" fontId="20" fillId="0" borderId="0" xfId="8" applyFont="1" applyProtection="1">
      <protection locked="0"/>
    </xf>
    <xf numFmtId="44" fontId="20" fillId="0" borderId="32" xfId="8" applyFont="1" applyBorder="1" applyProtection="1"/>
    <xf numFmtId="44" fontId="20" fillId="14" borderId="0" xfId="4" applyNumberFormat="1" applyFont="1" applyFill="1"/>
    <xf numFmtId="166" fontId="20" fillId="10" borderId="0" xfId="6" applyNumberFormat="1" applyFont="1" applyFill="1" applyProtection="1"/>
    <xf numFmtId="171" fontId="20" fillId="10" borderId="0" xfId="7" applyNumberFormat="1" applyFont="1" applyFill="1" applyProtection="1">
      <protection locked="0"/>
    </xf>
    <xf numFmtId="166" fontId="20" fillId="10" borderId="0" xfId="4" applyNumberFormat="1" applyFont="1" applyFill="1" applyProtection="1">
      <protection locked="0"/>
    </xf>
    <xf numFmtId="0" fontId="22" fillId="0" borderId="0" xfId="4" applyFont="1"/>
    <xf numFmtId="0" fontId="7" fillId="10" borderId="2" xfId="0" applyFont="1" applyFill="1" applyBorder="1" applyAlignment="1">
      <alignment vertical="center"/>
    </xf>
    <xf numFmtId="1" fontId="7" fillId="10" borderId="2" xfId="0" applyNumberFormat="1" applyFont="1" applyFill="1" applyBorder="1" applyAlignment="1">
      <alignment horizontal="left" wrapText="1" readingOrder="1"/>
    </xf>
    <xf numFmtId="0" fontId="3" fillId="0" borderId="0" xfId="0" applyFont="1" applyAlignment="1">
      <alignment vertical="top" wrapText="1"/>
    </xf>
    <xf numFmtId="166" fontId="3" fillId="11" borderId="24" xfId="0" applyNumberFormat="1" applyFont="1" applyFill="1" applyBorder="1"/>
    <xf numFmtId="172" fontId="18" fillId="0" borderId="0" xfId="9"/>
    <xf numFmtId="172" fontId="18" fillId="0" borderId="31" xfId="9" applyBorder="1"/>
    <xf numFmtId="172" fontId="20" fillId="0" borderId="31" xfId="9" applyFont="1" applyBorder="1"/>
    <xf numFmtId="172" fontId="27" fillId="0" borderId="0" xfId="9" applyFont="1"/>
    <xf numFmtId="172" fontId="18" fillId="0" borderId="46" xfId="9" applyBorder="1"/>
    <xf numFmtId="2" fontId="18" fillId="0" borderId="0" xfId="9" applyNumberFormat="1"/>
    <xf numFmtId="172" fontId="18" fillId="16" borderId="31" xfId="9" applyFill="1" applyBorder="1"/>
    <xf numFmtId="2" fontId="18" fillId="16" borderId="31" xfId="9" applyNumberFormat="1" applyFill="1" applyBorder="1"/>
    <xf numFmtId="172" fontId="20" fillId="16" borderId="31" xfId="9" applyFont="1" applyFill="1" applyBorder="1"/>
    <xf numFmtId="172" fontId="8" fillId="16" borderId="44" xfId="9" applyFont="1" applyFill="1" applyBorder="1"/>
    <xf numFmtId="172" fontId="1" fillId="16" borderId="45" xfId="9" applyFont="1" applyFill="1" applyBorder="1"/>
    <xf numFmtId="2" fontId="1" fillId="16" borderId="45" xfId="9" applyNumberFormat="1" applyFont="1" applyFill="1" applyBorder="1"/>
    <xf numFmtId="172" fontId="8" fillId="16" borderId="45" xfId="9" applyFont="1" applyFill="1" applyBorder="1"/>
    <xf numFmtId="0" fontId="28" fillId="0" borderId="0" xfId="13"/>
    <xf numFmtId="0" fontId="1" fillId="0" borderId="0" xfId="14"/>
    <xf numFmtId="0" fontId="21" fillId="0" borderId="0" xfId="13" applyFont="1"/>
    <xf numFmtId="0" fontId="33" fillId="0" borderId="0" xfId="3" applyFont="1"/>
    <xf numFmtId="44" fontId="34" fillId="0" borderId="0" xfId="12" applyFont="1" applyFill="1" applyProtection="1"/>
    <xf numFmtId="44" fontId="35" fillId="0" borderId="0" xfId="12" applyFont="1" applyFill="1" applyProtection="1"/>
    <xf numFmtId="44" fontId="32" fillId="0" borderId="0" xfId="12" applyFont="1" applyFill="1" applyProtection="1"/>
    <xf numFmtId="0" fontId="36" fillId="0" borderId="0" xfId="13" applyFont="1"/>
    <xf numFmtId="0" fontId="23" fillId="0" borderId="0" xfId="3" applyFont="1"/>
    <xf numFmtId="0" fontId="35" fillId="0" borderId="0" xfId="3" applyFont="1"/>
    <xf numFmtId="44" fontId="32" fillId="0" borderId="0" xfId="12" applyFont="1" applyProtection="1"/>
    <xf numFmtId="44" fontId="24" fillId="0" borderId="0" xfId="12" applyFont="1" applyProtection="1"/>
    <xf numFmtId="44" fontId="38" fillId="0" borderId="0" xfId="12" applyFont="1" applyProtection="1"/>
    <xf numFmtId="44" fontId="24" fillId="0" borderId="0" xfId="12" applyFont="1" applyAlignment="1" applyProtection="1">
      <alignment horizontal="center"/>
    </xf>
    <xf numFmtId="0" fontId="31" fillId="0" borderId="0" xfId="14" applyFont="1" applyAlignment="1">
      <alignment wrapText="1"/>
    </xf>
    <xf numFmtId="0" fontId="38" fillId="0" borderId="0" xfId="13" applyFont="1"/>
    <xf numFmtId="0" fontId="17" fillId="0" borderId="0" xfId="21"/>
    <xf numFmtId="14" fontId="41" fillId="0" borderId="49" xfId="16" applyNumberFormat="1" applyFont="1" applyBorder="1" applyAlignment="1">
      <alignment horizontal="center"/>
    </xf>
    <xf numFmtId="0" fontId="1" fillId="0" borderId="0" xfId="16"/>
    <xf numFmtId="0" fontId="29" fillId="0" borderId="50" xfId="16" applyFont="1" applyBorder="1"/>
    <xf numFmtId="0" fontId="29" fillId="0" borderId="47" xfId="16" applyFont="1" applyBorder="1"/>
    <xf numFmtId="0" fontId="29" fillId="0" borderId="50" xfId="16" applyFont="1" applyBorder="1" applyAlignment="1">
      <alignment horizontal="center"/>
    </xf>
    <xf numFmtId="0" fontId="30" fillId="0" borderId="52" xfId="16" applyFont="1" applyBorder="1" applyAlignment="1">
      <alignment horizontal="center"/>
    </xf>
    <xf numFmtId="0" fontId="30" fillId="0" borderId="53" xfId="16" applyFont="1" applyBorder="1" applyAlignment="1">
      <alignment horizontal="center"/>
    </xf>
    <xf numFmtId="0" fontId="31" fillId="0" borderId="49" xfId="16" applyFont="1" applyBorder="1"/>
    <xf numFmtId="0" fontId="20" fillId="0" borderId="0" xfId="16" applyFont="1"/>
    <xf numFmtId="0" fontId="29" fillId="0" borderId="54" xfId="16" applyFont="1" applyBorder="1"/>
    <xf numFmtId="170" fontId="29" fillId="0" borderId="55" xfId="17" applyNumberFormat="1" applyFont="1" applyFill="1" applyBorder="1" applyAlignment="1"/>
    <xf numFmtId="170" fontId="29" fillId="0" borderId="55" xfId="17" applyNumberFormat="1" applyFont="1" applyFill="1" applyBorder="1" applyAlignment="1">
      <alignment horizontal="left" indent="2"/>
    </xf>
    <xf numFmtId="0" fontId="42" fillId="0" borderId="56" xfId="25" applyFont="1" applyBorder="1"/>
    <xf numFmtId="174" fontId="4" fillId="0" borderId="57" xfId="25" applyNumberFormat="1" applyFont="1" applyBorder="1" applyAlignment="1">
      <alignment horizontal="center"/>
    </xf>
    <xf numFmtId="174" fontId="4" fillId="0" borderId="36" xfId="25" applyNumberFormat="1" applyFont="1" applyBorder="1" applyAlignment="1">
      <alignment horizontal="center"/>
    </xf>
    <xf numFmtId="174" fontId="4" fillId="0" borderId="37" xfId="25" applyNumberFormat="1" applyFont="1" applyBorder="1" applyAlignment="1">
      <alignment horizontal="center"/>
    </xf>
    <xf numFmtId="14" fontId="4" fillId="0" borderId="37" xfId="25" applyNumberFormat="1" applyFont="1" applyBorder="1" applyAlignment="1">
      <alignment horizontal="center"/>
    </xf>
    <xf numFmtId="0" fontId="26" fillId="0" borderId="47" xfId="25" applyFont="1" applyBorder="1"/>
    <xf numFmtId="174" fontId="4" fillId="0" borderId="45" xfId="25" applyNumberFormat="1" applyFont="1" applyBorder="1" applyAlignment="1">
      <alignment horizontal="center"/>
    </xf>
    <xf numFmtId="174" fontId="4" fillId="0" borderId="58" xfId="25" applyNumberFormat="1" applyFont="1" applyBorder="1" applyAlignment="1">
      <alignment horizontal="center"/>
    </xf>
    <xf numFmtId="174" fontId="4" fillId="0" borderId="51" xfId="25" applyNumberFormat="1" applyFont="1" applyBorder="1" applyAlignment="1">
      <alignment horizontal="center"/>
    </xf>
    <xf numFmtId="0" fontId="4" fillId="0" borderId="31" xfId="25" applyFont="1" applyBorder="1" applyAlignment="1">
      <alignment horizontal="center"/>
    </xf>
    <xf numFmtId="0" fontId="7" fillId="0" borderId="55" xfId="25" applyFont="1" applyBorder="1" applyAlignment="1">
      <alignment horizontal="center"/>
    </xf>
    <xf numFmtId="14" fontId="4" fillId="0" borderId="59" xfId="25" applyNumberFormat="1" applyFont="1" applyBorder="1" applyAlignment="1">
      <alignment horizontal="center"/>
    </xf>
    <xf numFmtId="0" fontId="27" fillId="20" borderId="35" xfId="26" applyFont="1" applyFill="1" applyBorder="1" applyAlignment="1">
      <alignment horizontal="center"/>
    </xf>
    <xf numFmtId="0" fontId="4" fillId="0" borderId="60" xfId="25" applyFont="1" applyBorder="1" applyAlignment="1">
      <alignment horizontal="center"/>
    </xf>
    <xf numFmtId="0" fontId="7" fillId="0" borderId="53" xfId="25" applyFont="1" applyBorder="1" applyAlignment="1">
      <alignment horizontal="center"/>
    </xf>
    <xf numFmtId="0" fontId="29" fillId="0" borderId="62" xfId="16" applyFont="1" applyBorder="1"/>
    <xf numFmtId="170" fontId="29" fillId="0" borderId="63" xfId="17" applyNumberFormat="1" applyFont="1" applyFill="1" applyBorder="1" applyAlignment="1"/>
    <xf numFmtId="0" fontId="27" fillId="0" borderId="64" xfId="26" applyFont="1" applyBorder="1" applyAlignment="1">
      <alignment horizontal="right"/>
    </xf>
    <xf numFmtId="170" fontId="4" fillId="0" borderId="43" xfId="18" applyNumberFormat="1" applyFont="1" applyBorder="1"/>
    <xf numFmtId="170" fontId="4" fillId="0" borderId="65" xfId="18" applyNumberFormat="1" applyFont="1" applyBorder="1"/>
    <xf numFmtId="170" fontId="4" fillId="0" borderId="66" xfId="18" applyNumberFormat="1" applyFont="1" applyBorder="1"/>
    <xf numFmtId="175" fontId="4" fillId="0" borderId="66" xfId="18" applyNumberFormat="1" applyFont="1" applyFill="1" applyBorder="1" applyAlignment="1">
      <alignment horizontal="right"/>
    </xf>
    <xf numFmtId="0" fontId="20" fillId="0" borderId="49" xfId="26" applyFont="1" applyBorder="1"/>
    <xf numFmtId="170" fontId="4" fillId="0" borderId="67" xfId="18" applyNumberFormat="1" applyFont="1" applyBorder="1"/>
    <xf numFmtId="0" fontId="31" fillId="0" borderId="47" xfId="16" applyFont="1" applyBorder="1"/>
    <xf numFmtId="0" fontId="31" fillId="0" borderId="51" xfId="16" applyFont="1" applyBorder="1"/>
    <xf numFmtId="0" fontId="27" fillId="0" borderId="68" xfId="26" applyFont="1" applyBorder="1" applyAlignment="1">
      <alignment horizontal="right"/>
    </xf>
    <xf numFmtId="170" fontId="4" fillId="0" borderId="69" xfId="18" applyNumberFormat="1" applyFont="1" applyBorder="1"/>
    <xf numFmtId="170" fontId="4" fillId="0" borderId="70" xfId="18" applyNumberFormat="1" applyFont="1" applyBorder="1"/>
    <xf numFmtId="170" fontId="4" fillId="0" borderId="70" xfId="18" applyNumberFormat="1" applyFont="1" applyFill="1" applyBorder="1"/>
    <xf numFmtId="0" fontId="20" fillId="0" borderId="49" xfId="26" applyFont="1" applyBorder="1" applyAlignment="1">
      <alignment horizontal="right"/>
    </xf>
    <xf numFmtId="0" fontId="20" fillId="0" borderId="49" xfId="16" applyFont="1" applyBorder="1"/>
    <xf numFmtId="0" fontId="1" fillId="0" borderId="67" xfId="16" applyBorder="1"/>
    <xf numFmtId="170" fontId="1" fillId="0" borderId="69" xfId="16" applyNumberFormat="1" applyBorder="1"/>
    <xf numFmtId="0" fontId="1" fillId="0" borderId="70" xfId="16" applyBorder="1"/>
    <xf numFmtId="0" fontId="1" fillId="0" borderId="71" xfId="16" applyBorder="1"/>
    <xf numFmtId="0" fontId="1" fillId="0" borderId="72" xfId="16" applyBorder="1"/>
    <xf numFmtId="0" fontId="1" fillId="0" borderId="73" xfId="16" applyBorder="1"/>
    <xf numFmtId="0" fontId="27" fillId="0" borderId="71" xfId="26" applyFont="1" applyBorder="1" applyAlignment="1">
      <alignment horizontal="center"/>
    </xf>
    <xf numFmtId="170" fontId="9" fillId="0" borderId="74" xfId="18" applyNumberFormat="1" applyFont="1" applyBorder="1"/>
    <xf numFmtId="170" fontId="9" fillId="0" borderId="72" xfId="18" applyNumberFormat="1" applyFont="1" applyBorder="1"/>
    <xf numFmtId="170" fontId="9" fillId="0" borderId="73" xfId="18" applyNumberFormat="1" applyFont="1" applyBorder="1"/>
    <xf numFmtId="0" fontId="27" fillId="0" borderId="75" xfId="26" applyFont="1" applyBorder="1"/>
    <xf numFmtId="170" fontId="9" fillId="21" borderId="46" xfId="18" applyNumberFormat="1" applyFont="1" applyFill="1" applyBorder="1"/>
    <xf numFmtId="170" fontId="9" fillId="21" borderId="76" xfId="18" applyNumberFormat="1" applyFont="1" applyFill="1" applyBorder="1"/>
    <xf numFmtId="170" fontId="9" fillId="21" borderId="77" xfId="18" applyNumberFormat="1" applyFont="1" applyFill="1" applyBorder="1"/>
    <xf numFmtId="170" fontId="9" fillId="0" borderId="78" xfId="18" applyNumberFormat="1" applyFont="1" applyFill="1" applyBorder="1"/>
    <xf numFmtId="0" fontId="27" fillId="0" borderId="38" xfId="26" applyFont="1" applyBorder="1"/>
    <xf numFmtId="170" fontId="9" fillId="21" borderId="79" xfId="18" applyNumberFormat="1" applyFont="1" applyFill="1" applyBorder="1"/>
    <xf numFmtId="170" fontId="9" fillId="21" borderId="80" xfId="18" applyNumberFormat="1" applyFont="1" applyFill="1" applyBorder="1"/>
    <xf numFmtId="170" fontId="9" fillId="21" borderId="40" xfId="18" applyNumberFormat="1" applyFont="1" applyFill="1" applyBorder="1"/>
    <xf numFmtId="0" fontId="29" fillId="0" borderId="44" xfId="16" applyFont="1" applyBorder="1"/>
    <xf numFmtId="170" fontId="29" fillId="0" borderId="81" xfId="17" applyNumberFormat="1" applyFont="1" applyFill="1" applyBorder="1" applyAlignment="1"/>
    <xf numFmtId="0" fontId="27" fillId="22" borderId="82" xfId="26" applyFont="1" applyFill="1" applyBorder="1" applyAlignment="1">
      <alignment horizontal="center"/>
    </xf>
    <xf numFmtId="0" fontId="4" fillId="0" borderId="57" xfId="25" applyFont="1" applyBorder="1"/>
    <xf numFmtId="0" fontId="4" fillId="0" borderId="0" xfId="25" applyFont="1"/>
    <xf numFmtId="0" fontId="4" fillId="0" borderId="70" xfId="25" applyFont="1" applyBorder="1"/>
    <xf numFmtId="0" fontId="4" fillId="0" borderId="37" xfId="25" applyFont="1" applyBorder="1"/>
    <xf numFmtId="0" fontId="27" fillId="15" borderId="83" xfId="26" applyFont="1" applyFill="1" applyBorder="1" applyAlignment="1">
      <alignment horizontal="center"/>
    </xf>
    <xf numFmtId="0" fontId="4" fillId="0" borderId="31" xfId="25" applyFont="1" applyBorder="1"/>
    <xf numFmtId="0" fontId="4" fillId="0" borderId="33" xfId="25" applyFont="1" applyBorder="1"/>
    <xf numFmtId="0" fontId="4" fillId="0" borderId="59" xfId="25" applyFont="1" applyBorder="1"/>
    <xf numFmtId="0" fontId="26" fillId="0" borderId="49" xfId="16" applyFont="1" applyBorder="1"/>
    <xf numFmtId="0" fontId="26" fillId="0" borderId="0" xfId="16" applyFont="1"/>
    <xf numFmtId="0" fontId="26" fillId="0" borderId="70" xfId="16" applyFont="1" applyBorder="1"/>
    <xf numFmtId="170" fontId="4" fillId="0" borderId="66" xfId="18" applyNumberFormat="1" applyFont="1" applyFill="1" applyBorder="1"/>
    <xf numFmtId="0" fontId="27" fillId="0" borderId="49" xfId="26" applyFont="1" applyBorder="1" applyAlignment="1">
      <alignment horizontal="center"/>
    </xf>
    <xf numFmtId="2" fontId="4" fillId="0" borderId="67" xfId="25" applyNumberFormat="1" applyFont="1" applyBorder="1" applyAlignment="1">
      <alignment horizontal="right"/>
    </xf>
    <xf numFmtId="2" fontId="4" fillId="0" borderId="0" xfId="25" applyNumberFormat="1" applyFont="1" applyAlignment="1">
      <alignment horizontal="right"/>
    </xf>
    <xf numFmtId="2" fontId="4" fillId="0" borderId="84" xfId="25" applyNumberFormat="1" applyFont="1" applyBorder="1" applyAlignment="1">
      <alignment horizontal="right"/>
    </xf>
    <xf numFmtId="0" fontId="41" fillId="0" borderId="38" xfId="16" applyFont="1" applyBorder="1" applyAlignment="1">
      <alignment horizontal="center"/>
    </xf>
    <xf numFmtId="0" fontId="26" fillId="0" borderId="39" xfId="16" applyFont="1" applyBorder="1"/>
    <xf numFmtId="0" fontId="26" fillId="0" borderId="40" xfId="16" applyFont="1" applyBorder="1"/>
    <xf numFmtId="0" fontId="30" fillId="0" borderId="85" xfId="16" applyFont="1" applyBorder="1" applyAlignment="1">
      <alignment horizontal="center"/>
    </xf>
    <xf numFmtId="175" fontId="4" fillId="0" borderId="69" xfId="27" applyNumberFormat="1" applyFont="1" applyBorder="1"/>
    <xf numFmtId="175" fontId="4" fillId="0" borderId="70" xfId="27" applyNumberFormat="1" applyFont="1" applyBorder="1"/>
    <xf numFmtId="175" fontId="32" fillId="0" borderId="70" xfId="27" applyNumberFormat="1" applyFont="1" applyBorder="1"/>
    <xf numFmtId="170" fontId="4" fillId="0" borderId="67" xfId="18" applyNumberFormat="1" applyFont="1" applyBorder="1" applyAlignment="1">
      <alignment horizontal="right"/>
    </xf>
    <xf numFmtId="170" fontId="4" fillId="0" borderId="0" xfId="18" applyNumberFormat="1" applyFont="1" applyFill="1" applyBorder="1" applyAlignment="1">
      <alignment horizontal="right"/>
    </xf>
    <xf numFmtId="170" fontId="4" fillId="0" borderId="84" xfId="18" applyNumberFormat="1" applyFont="1" applyFill="1" applyBorder="1" applyAlignment="1">
      <alignment horizontal="right"/>
    </xf>
    <xf numFmtId="0" fontId="27" fillId="0" borderId="87" xfId="26" applyFont="1" applyBorder="1"/>
    <xf numFmtId="170" fontId="9" fillId="0" borderId="79" xfId="18" applyNumberFormat="1" applyFont="1" applyBorder="1"/>
    <xf numFmtId="170" fontId="9" fillId="0" borderId="40" xfId="18" applyNumberFormat="1" applyFont="1" applyBorder="1"/>
    <xf numFmtId="170" fontId="9" fillId="0" borderId="40" xfId="18" applyNumberFormat="1" applyFont="1" applyFill="1" applyBorder="1"/>
    <xf numFmtId="0" fontId="27" fillId="0" borderId="87" xfId="26" applyFont="1" applyBorder="1" applyAlignment="1">
      <alignment horizontal="center"/>
    </xf>
    <xf numFmtId="2" fontId="4" fillId="0" borderId="79" xfId="25" applyNumberFormat="1" applyFont="1" applyBorder="1" applyAlignment="1">
      <alignment horizontal="right"/>
    </xf>
    <xf numFmtId="2" fontId="4" fillId="0" borderId="39" xfId="25" applyNumberFormat="1" applyFont="1" applyBorder="1" applyAlignment="1">
      <alignment horizontal="right"/>
    </xf>
    <xf numFmtId="2" fontId="4" fillId="0" borderId="88" xfId="25" applyNumberFormat="1" applyFont="1" applyBorder="1" applyAlignment="1">
      <alignment horizontal="right"/>
    </xf>
    <xf numFmtId="0" fontId="1" fillId="0" borderId="0" xfId="16" applyAlignment="1">
      <alignment horizontal="right"/>
    </xf>
    <xf numFmtId="175" fontId="4" fillId="0" borderId="89" xfId="18" applyNumberFormat="1" applyFont="1" applyFill="1" applyBorder="1" applyAlignment="1">
      <alignment horizontal="center"/>
    </xf>
    <xf numFmtId="175" fontId="4" fillId="0" borderId="89" xfId="18" applyNumberFormat="1" applyFont="1" applyFill="1" applyBorder="1" applyAlignment="1">
      <alignment horizontal="right"/>
    </xf>
    <xf numFmtId="0" fontId="44" fillId="0" borderId="0" xfId="16" applyFont="1"/>
    <xf numFmtId="9" fontId="29" fillId="0" borderId="86" xfId="19" applyFont="1" applyBorder="1"/>
    <xf numFmtId="170" fontId="29" fillId="0" borderId="86" xfId="17" applyNumberFormat="1" applyFont="1" applyFill="1" applyBorder="1" applyAlignment="1">
      <alignment horizontal="left"/>
    </xf>
    <xf numFmtId="170" fontId="1" fillId="0" borderId="0" xfId="16" applyNumberFormat="1"/>
    <xf numFmtId="0" fontId="31" fillId="0" borderId="90" xfId="16" applyFont="1" applyBorder="1"/>
    <xf numFmtId="0" fontId="31" fillId="0" borderId="70" xfId="16" applyFont="1" applyBorder="1"/>
    <xf numFmtId="0" fontId="29" fillId="0" borderId="91" xfId="16" applyFont="1" applyBorder="1"/>
    <xf numFmtId="0" fontId="31" fillId="0" borderId="50" xfId="16" applyFont="1" applyBorder="1"/>
    <xf numFmtId="170" fontId="29" fillId="0" borderId="50" xfId="16" applyNumberFormat="1" applyFont="1" applyBorder="1"/>
    <xf numFmtId="0" fontId="31" fillId="0" borderId="90" xfId="16" applyFont="1" applyBorder="1" applyAlignment="1">
      <alignment horizontal="left"/>
    </xf>
    <xf numFmtId="170" fontId="29" fillId="0" borderId="49" xfId="16" applyNumberFormat="1" applyFont="1" applyBorder="1"/>
    <xf numFmtId="170" fontId="29" fillId="0" borderId="90" xfId="16" applyNumberFormat="1" applyFont="1" applyBorder="1"/>
    <xf numFmtId="0" fontId="29" fillId="0" borderId="90" xfId="16" applyFont="1" applyBorder="1" applyAlignment="1">
      <alignment horizontal="center"/>
    </xf>
    <xf numFmtId="170" fontId="29" fillId="0" borderId="68" xfId="16" applyNumberFormat="1" applyFont="1" applyBorder="1"/>
    <xf numFmtId="0" fontId="30" fillId="0" borderId="92" xfId="16" applyFont="1" applyBorder="1"/>
    <xf numFmtId="170" fontId="31" fillId="0" borderId="52" xfId="17" applyNumberFormat="1" applyFont="1" applyBorder="1" applyAlignment="1">
      <alignment horizontal="left" indent="2"/>
    </xf>
    <xf numFmtId="170" fontId="31" fillId="0" borderId="92" xfId="17" applyNumberFormat="1" applyFont="1" applyBorder="1" applyAlignment="1">
      <alignment horizontal="left" indent="2"/>
    </xf>
    <xf numFmtId="49" fontId="45" fillId="20" borderId="47" xfId="20" applyNumberFormat="1" applyFont="1" applyFill="1" applyBorder="1"/>
    <xf numFmtId="0" fontId="31" fillId="0" borderId="0" xfId="16" applyFont="1"/>
    <xf numFmtId="170" fontId="29" fillId="23" borderId="36" xfId="17" applyNumberFormat="1" applyFont="1" applyFill="1" applyBorder="1" applyAlignment="1">
      <alignment horizontal="left" indent="2"/>
    </xf>
    <xf numFmtId="170" fontId="29" fillId="23" borderId="37" xfId="17" applyNumberFormat="1" applyFont="1" applyFill="1" applyBorder="1" applyAlignment="1">
      <alignment horizontal="left" indent="2"/>
    </xf>
    <xf numFmtId="170" fontId="29" fillId="23" borderId="39" xfId="16" applyNumberFormat="1" applyFont="1" applyFill="1" applyBorder="1"/>
    <xf numFmtId="170" fontId="29" fillId="23" borderId="40" xfId="16" applyNumberFormat="1" applyFont="1" applyFill="1" applyBorder="1"/>
    <xf numFmtId="0" fontId="46" fillId="0" borderId="0" xfId="0" applyFont="1"/>
    <xf numFmtId="0" fontId="11" fillId="24" borderId="31" xfId="0" applyFont="1" applyFill="1" applyBorder="1" applyAlignment="1">
      <alignment wrapText="1"/>
    </xf>
    <xf numFmtId="0" fontId="21" fillId="0" borderId="0" xfId="0" applyFont="1"/>
    <xf numFmtId="10" fontId="21" fillId="0" borderId="0" xfId="0" applyNumberFormat="1" applyFont="1"/>
    <xf numFmtId="10" fontId="48" fillId="0" borderId="0" xfId="0" applyNumberFormat="1" applyFont="1"/>
    <xf numFmtId="2" fontId="21" fillId="0" borderId="0" xfId="1" applyNumberFormat="1" applyFont="1"/>
    <xf numFmtId="172" fontId="1" fillId="0" borderId="31" xfId="9" applyFont="1" applyBorder="1"/>
    <xf numFmtId="166" fontId="11" fillId="0" borderId="0" xfId="0" applyNumberFormat="1" applyFont="1" applyAlignment="1">
      <alignment wrapText="1"/>
    </xf>
    <xf numFmtId="37" fontId="1" fillId="0" borderId="0" xfId="16" applyNumberFormat="1"/>
    <xf numFmtId="0" fontId="36" fillId="0" borderId="31" xfId="13" applyFont="1" applyBorder="1"/>
    <xf numFmtId="4" fontId="1" fillId="0" borderId="0" xfId="5" applyNumberFormat="1"/>
    <xf numFmtId="4" fontId="20" fillId="14" borderId="0" xfId="5" applyNumberFormat="1" applyFont="1" applyFill="1"/>
    <xf numFmtId="165" fontId="6" fillId="0" borderId="15" xfId="0" applyNumberFormat="1" applyFont="1" applyBorder="1" applyAlignment="1">
      <alignment horizontal="center"/>
    </xf>
    <xf numFmtId="0" fontId="6" fillId="0" borderId="15" xfId="0" applyFont="1" applyBorder="1" applyAlignment="1">
      <alignment horizontal="center" wrapText="1"/>
    </xf>
    <xf numFmtId="172" fontId="18" fillId="0" borderId="60" xfId="9" applyBorder="1"/>
    <xf numFmtId="172" fontId="20" fillId="16" borderId="95" xfId="9" applyFont="1" applyFill="1" applyBorder="1"/>
    <xf numFmtId="172" fontId="18" fillId="0" borderId="62" xfId="9" applyBorder="1"/>
    <xf numFmtId="172" fontId="18" fillId="0" borderId="97" xfId="9" applyBorder="1"/>
    <xf numFmtId="166" fontId="11" fillId="12" borderId="9" xfId="0" applyNumberFormat="1" applyFont="1" applyFill="1" applyBorder="1" applyAlignment="1">
      <alignment wrapText="1"/>
    </xf>
    <xf numFmtId="166" fontId="11" fillId="12" borderId="11" xfId="0" applyNumberFormat="1" applyFont="1" applyFill="1" applyBorder="1" applyAlignment="1">
      <alignment wrapText="1"/>
    </xf>
    <xf numFmtId="166" fontId="16" fillId="12" borderId="17" xfId="0" applyNumberFormat="1" applyFont="1" applyFill="1" applyBorder="1"/>
    <xf numFmtId="166" fontId="12" fillId="12" borderId="24" xfId="0" applyNumberFormat="1" applyFont="1" applyFill="1" applyBorder="1"/>
    <xf numFmtId="166" fontId="12" fillId="12" borderId="14" xfId="0" applyNumberFormat="1" applyFont="1" applyFill="1" applyBorder="1"/>
    <xf numFmtId="166" fontId="12" fillId="12" borderId="13" xfId="0" applyNumberFormat="1" applyFont="1" applyFill="1" applyBorder="1"/>
    <xf numFmtId="166" fontId="16" fillId="12" borderId="28" xfId="0" applyNumberFormat="1" applyFont="1" applyFill="1" applyBorder="1"/>
    <xf numFmtId="166" fontId="11" fillId="12" borderId="106" xfId="0" applyNumberFormat="1" applyFont="1" applyFill="1" applyBorder="1"/>
    <xf numFmtId="166" fontId="11" fillId="12" borderId="107" xfId="0" applyNumberFormat="1" applyFont="1" applyFill="1" applyBorder="1"/>
    <xf numFmtId="166" fontId="11" fillId="26" borderId="50" xfId="0" applyNumberFormat="1" applyFont="1" applyFill="1" applyBorder="1"/>
    <xf numFmtId="166" fontId="13" fillId="12" borderId="16" xfId="0" applyNumberFormat="1" applyFont="1" applyFill="1" applyBorder="1" applyAlignment="1">
      <alignment horizontal="right" wrapText="1"/>
    </xf>
    <xf numFmtId="166" fontId="11" fillId="12" borderId="11" xfId="0" applyNumberFormat="1" applyFont="1" applyFill="1" applyBorder="1" applyAlignment="1">
      <alignment horizontal="left" wrapText="1"/>
    </xf>
    <xf numFmtId="166" fontId="11" fillId="4" borderId="20" xfId="0" applyNumberFormat="1" applyFont="1" applyFill="1" applyBorder="1" applyAlignment="1">
      <alignment wrapText="1"/>
    </xf>
    <xf numFmtId="166" fontId="11" fillId="10" borderId="50" xfId="0" applyNumberFormat="1" applyFont="1" applyFill="1" applyBorder="1" applyAlignment="1">
      <alignment horizontal="right" wrapText="1"/>
    </xf>
    <xf numFmtId="166" fontId="3" fillId="10" borderId="12" xfId="0" applyNumberFormat="1" applyFont="1" applyFill="1" applyBorder="1"/>
    <xf numFmtId="166" fontId="3" fillId="10" borderId="24" xfId="0" applyNumberFormat="1" applyFont="1" applyFill="1" applyBorder="1"/>
    <xf numFmtId="166" fontId="3" fillId="10" borderId="14" xfId="0" applyNumberFormat="1" applyFont="1" applyFill="1" applyBorder="1"/>
    <xf numFmtId="166" fontId="11" fillId="12" borderId="111" xfId="0" applyNumberFormat="1" applyFont="1" applyFill="1" applyBorder="1"/>
    <xf numFmtId="166" fontId="11" fillId="10" borderId="50" xfId="0" applyNumberFormat="1" applyFont="1" applyFill="1" applyBorder="1"/>
    <xf numFmtId="166" fontId="11" fillId="4" borderId="50" xfId="0" applyNumberFormat="1" applyFont="1" applyFill="1" applyBorder="1"/>
    <xf numFmtId="167" fontId="11" fillId="0" borderId="109" xfId="0" applyNumberFormat="1" applyFont="1" applyBorder="1" applyAlignment="1">
      <alignment horizontal="center" wrapText="1"/>
    </xf>
    <xf numFmtId="167" fontId="11" fillId="0" borderId="110" xfId="0" applyNumberFormat="1" applyFont="1" applyBorder="1" applyAlignment="1">
      <alignment horizontal="center" wrapText="1"/>
    </xf>
    <xf numFmtId="167" fontId="11" fillId="0" borderId="51" xfId="0" applyNumberFormat="1" applyFont="1" applyBorder="1" applyAlignment="1">
      <alignment horizontal="center" wrapText="1"/>
    </xf>
    <xf numFmtId="166" fontId="11" fillId="0" borderId="50" xfId="0" applyNumberFormat="1" applyFont="1" applyBorder="1" applyAlignment="1">
      <alignment horizontal="center" wrapText="1"/>
    </xf>
    <xf numFmtId="166" fontId="11" fillId="10" borderId="109" xfId="0" applyNumberFormat="1" applyFont="1" applyFill="1" applyBorder="1"/>
    <xf numFmtId="166" fontId="11" fillId="10" borderId="110" xfId="0" applyNumberFormat="1" applyFont="1" applyFill="1" applyBorder="1"/>
    <xf numFmtId="166" fontId="11" fillId="10" borderId="51" xfId="0" applyNumberFormat="1" applyFont="1" applyFill="1" applyBorder="1"/>
    <xf numFmtId="166" fontId="11" fillId="4" borderId="6" xfId="0" applyNumberFormat="1" applyFont="1" applyFill="1" applyBorder="1"/>
    <xf numFmtId="166" fontId="11" fillId="4" borderId="0" xfId="0" applyNumberFormat="1" applyFont="1" applyFill="1"/>
    <xf numFmtId="10" fontId="55" fillId="0" borderId="51" xfId="0" applyNumberFormat="1" applyFont="1" applyBorder="1"/>
    <xf numFmtId="10" fontId="55" fillId="0" borderId="112" xfId="0" applyNumberFormat="1" applyFont="1" applyBorder="1"/>
    <xf numFmtId="10" fontId="55" fillId="0" borderId="44" xfId="0" applyNumberFormat="1" applyFont="1" applyBorder="1"/>
    <xf numFmtId="10" fontId="55" fillId="0" borderId="45" xfId="0" applyNumberFormat="1" applyFont="1" applyBorder="1"/>
    <xf numFmtId="166" fontId="54" fillId="0" borderId="30" xfId="0" applyNumberFormat="1" applyFont="1" applyBorder="1" applyAlignment="1">
      <alignment wrapText="1"/>
    </xf>
    <xf numFmtId="166" fontId="11" fillId="2" borderId="56" xfId="0" applyNumberFormat="1" applyFont="1" applyFill="1" applyBorder="1" applyAlignment="1">
      <alignment wrapText="1"/>
    </xf>
    <xf numFmtId="0" fontId="21" fillId="0" borderId="86" xfId="0" applyFont="1" applyBorder="1" applyProtection="1">
      <protection locked="0"/>
    </xf>
    <xf numFmtId="0" fontId="48" fillId="0" borderId="86" xfId="0" applyFont="1" applyBorder="1" applyAlignment="1" applyProtection="1">
      <alignment horizontal="left"/>
      <protection locked="0"/>
    </xf>
    <xf numFmtId="0" fontId="48" fillId="0" borderId="86" xfId="0" applyFont="1" applyBorder="1" applyProtection="1">
      <protection locked="0"/>
    </xf>
    <xf numFmtId="0" fontId="48" fillId="10" borderId="86" xfId="0" applyFont="1" applyFill="1" applyBorder="1" applyProtection="1">
      <protection locked="0"/>
    </xf>
    <xf numFmtId="166" fontId="11" fillId="12" borderId="115" xfId="0" applyNumberFormat="1" applyFont="1" applyFill="1" applyBorder="1"/>
    <xf numFmtId="166" fontId="25" fillId="10" borderId="50" xfId="0" applyNumberFormat="1" applyFont="1" applyFill="1" applyBorder="1"/>
    <xf numFmtId="166" fontId="3" fillId="10" borderId="92" xfId="0" applyNumberFormat="1" applyFont="1" applyFill="1" applyBorder="1"/>
    <xf numFmtId="166" fontId="3" fillId="10" borderId="86" xfId="0" applyNumberFormat="1" applyFont="1" applyFill="1" applyBorder="1"/>
    <xf numFmtId="166" fontId="3" fillId="10" borderId="91" xfId="0" applyNumberFormat="1" applyFont="1" applyFill="1" applyBorder="1"/>
    <xf numFmtId="166" fontId="11" fillId="10" borderId="117" xfId="0" applyNumberFormat="1" applyFont="1" applyFill="1" applyBorder="1" applyAlignment="1">
      <alignment wrapText="1"/>
    </xf>
    <xf numFmtId="166" fontId="11" fillId="10" borderId="21" xfId="0" applyNumberFormat="1" applyFont="1" applyFill="1" applyBorder="1"/>
    <xf numFmtId="166" fontId="11" fillId="10" borderId="118" xfId="0" applyNumberFormat="1" applyFont="1" applyFill="1" applyBorder="1"/>
    <xf numFmtId="166" fontId="11" fillId="32" borderId="31" xfId="0" applyNumberFormat="1" applyFont="1" applyFill="1" applyBorder="1"/>
    <xf numFmtId="166" fontId="11" fillId="32" borderId="48" xfId="0" applyNumberFormat="1" applyFont="1" applyFill="1" applyBorder="1"/>
    <xf numFmtId="166" fontId="3" fillId="0" borderId="0" xfId="0" applyNumberFormat="1" applyFont="1" applyAlignment="1">
      <alignment vertical="top" wrapText="1"/>
    </xf>
    <xf numFmtId="166" fontId="11" fillId="28" borderId="7" xfId="0" applyNumberFormat="1" applyFont="1" applyFill="1" applyBorder="1" applyAlignment="1">
      <alignment wrapText="1"/>
    </xf>
    <xf numFmtId="166" fontId="11" fillId="28" borderId="4" xfId="0" applyNumberFormat="1" applyFont="1" applyFill="1" applyBorder="1"/>
    <xf numFmtId="166" fontId="11" fillId="28" borderId="8" xfId="0" applyNumberFormat="1" applyFont="1" applyFill="1" applyBorder="1"/>
    <xf numFmtId="166" fontId="11" fillId="28" borderId="56" xfId="0" applyNumberFormat="1" applyFont="1" applyFill="1" applyBorder="1"/>
    <xf numFmtId="166" fontId="11" fillId="4" borderId="35" xfId="0" applyNumberFormat="1" applyFont="1" applyFill="1" applyBorder="1" applyAlignment="1">
      <alignment wrapText="1"/>
    </xf>
    <xf numFmtId="166" fontId="11" fillId="4" borderId="36" xfId="0" applyNumberFormat="1" applyFont="1" applyFill="1" applyBorder="1"/>
    <xf numFmtId="166" fontId="11" fillId="4" borderId="53" xfId="0" applyNumberFormat="1" applyFont="1" applyFill="1" applyBorder="1"/>
    <xf numFmtId="0" fontId="48" fillId="10" borderId="93" xfId="0" applyFont="1" applyFill="1" applyBorder="1" applyAlignment="1">
      <alignment horizontal="left"/>
    </xf>
    <xf numFmtId="166" fontId="11" fillId="32" borderId="55" xfId="0" applyNumberFormat="1" applyFont="1" applyFill="1" applyBorder="1"/>
    <xf numFmtId="0" fontId="48" fillId="10" borderId="83" xfId="0" applyFont="1" applyFill="1" applyBorder="1" applyAlignment="1">
      <alignment horizontal="left"/>
    </xf>
    <xf numFmtId="0" fontId="50" fillId="33" borderId="38" xfId="0" applyFont="1" applyFill="1" applyBorder="1"/>
    <xf numFmtId="166" fontId="11" fillId="4" borderId="95" xfId="0" applyNumberFormat="1" applyFont="1" applyFill="1" applyBorder="1"/>
    <xf numFmtId="166" fontId="11" fillId="4" borderId="100" xfId="0" applyNumberFormat="1" applyFont="1" applyFill="1" applyBorder="1"/>
    <xf numFmtId="166" fontId="11" fillId="4" borderId="63" xfId="0" applyNumberFormat="1" applyFont="1" applyFill="1" applyBorder="1"/>
    <xf numFmtId="9" fontId="56" fillId="0" borderId="58" xfId="0" applyNumberFormat="1" applyFont="1" applyBorder="1"/>
    <xf numFmtId="166" fontId="3" fillId="0" borderId="58" xfId="0" applyNumberFormat="1" applyFont="1" applyBorder="1"/>
    <xf numFmtId="166" fontId="3" fillId="0" borderId="51" xfId="0" applyNumberFormat="1" applyFont="1" applyBorder="1"/>
    <xf numFmtId="10" fontId="48" fillId="0" borderId="31" xfId="0" applyNumberFormat="1" applyFont="1" applyBorder="1"/>
    <xf numFmtId="0" fontId="48" fillId="0" borderId="52" xfId="0" applyFont="1" applyBorder="1"/>
    <xf numFmtId="10" fontId="21" fillId="0" borderId="60" xfId="0" applyNumberFormat="1" applyFont="1" applyBorder="1"/>
    <xf numFmtId="10" fontId="21" fillId="0" borderId="53" xfId="0" applyNumberFormat="1" applyFont="1" applyBorder="1"/>
    <xf numFmtId="0" fontId="48" fillId="0" borderId="54" xfId="0" applyFont="1" applyBorder="1"/>
    <xf numFmtId="10" fontId="48" fillId="0" borderId="55" xfId="0" applyNumberFormat="1" applyFont="1" applyBorder="1"/>
    <xf numFmtId="0" fontId="48" fillId="0" borderId="62" xfId="0" applyFont="1" applyBorder="1"/>
    <xf numFmtId="2" fontId="21" fillId="0" borderId="95" xfId="1" applyNumberFormat="1" applyFont="1" applyBorder="1"/>
    <xf numFmtId="2" fontId="21" fillId="0" borderId="63" xfId="1" applyNumberFormat="1" applyFont="1" applyBorder="1"/>
    <xf numFmtId="166" fontId="57" fillId="0" borderId="47" xfId="0" applyNumberFormat="1" applyFont="1" applyBorder="1" applyAlignment="1">
      <alignment horizontal="right"/>
    </xf>
    <xf numFmtId="166" fontId="49" fillId="35" borderId="31" xfId="0" applyNumberFormat="1" applyFont="1" applyFill="1" applyBorder="1"/>
    <xf numFmtId="0" fontId="51" fillId="0" borderId="0" xfId="0" applyFont="1"/>
    <xf numFmtId="166" fontId="3" fillId="0" borderId="94" xfId="0" applyNumberFormat="1" applyFont="1" applyBorder="1"/>
    <xf numFmtId="0" fontId="3" fillId="17" borderId="31" xfId="0" applyFont="1" applyFill="1" applyBorder="1"/>
    <xf numFmtId="0" fontId="0" fillId="6" borderId="31" xfId="0" applyFill="1" applyBorder="1"/>
    <xf numFmtId="172" fontId="8" fillId="0" borderId="0" xfId="9" applyFont="1"/>
    <xf numFmtId="172" fontId="8" fillId="0" borderId="94" xfId="9" applyFont="1" applyBorder="1"/>
    <xf numFmtId="172" fontId="18" fillId="0" borderId="69" xfId="9" applyBorder="1"/>
    <xf numFmtId="172" fontId="58" fillId="0" borderId="0" xfId="9" applyFont="1"/>
    <xf numFmtId="0" fontId="56" fillId="33" borderId="31" xfId="0" applyFont="1" applyFill="1" applyBorder="1" applyAlignment="1">
      <alignment horizontal="right"/>
    </xf>
    <xf numFmtId="168" fontId="0" fillId="33" borderId="31" xfId="0" applyNumberFormat="1" applyFill="1" applyBorder="1"/>
    <xf numFmtId="172" fontId="18" fillId="0" borderId="95" xfId="9" applyBorder="1"/>
    <xf numFmtId="2" fontId="18" fillId="0" borderId="63" xfId="9" applyNumberFormat="1" applyBorder="1"/>
    <xf numFmtId="2" fontId="1" fillId="16" borderId="50" xfId="9" applyNumberFormat="1" applyFont="1" applyFill="1" applyBorder="1"/>
    <xf numFmtId="172" fontId="8" fillId="0" borderId="52" xfId="9" applyFont="1" applyBorder="1"/>
    <xf numFmtId="172" fontId="1" fillId="0" borderId="60" xfId="9" applyFont="1" applyBorder="1"/>
    <xf numFmtId="172" fontId="8" fillId="0" borderId="54" xfId="9" applyFont="1" applyBorder="1"/>
    <xf numFmtId="172" fontId="1" fillId="9" borderId="54" xfId="9" applyFont="1" applyFill="1" applyBorder="1" applyAlignment="1">
      <alignment horizontal="right"/>
    </xf>
    <xf numFmtId="172" fontId="8" fillId="0" borderId="87" xfId="9" quotePrefix="1" applyFont="1" applyBorder="1"/>
    <xf numFmtId="172" fontId="1" fillId="0" borderId="79" xfId="9" applyFont="1" applyBorder="1"/>
    <xf numFmtId="0" fontId="11" fillId="0" borderId="7" xfId="0" applyFont="1" applyBorder="1" applyAlignment="1">
      <alignment horizontal="center" wrapText="1"/>
    </xf>
    <xf numFmtId="17" fontId="11" fillId="0" borderId="4" xfId="0" applyNumberFormat="1" applyFont="1" applyBorder="1" applyAlignment="1">
      <alignment horizontal="center" wrapText="1"/>
    </xf>
    <xf numFmtId="169" fontId="11" fillId="0" borderId="15" xfId="0" applyNumberFormat="1" applyFont="1" applyBorder="1" applyAlignment="1">
      <alignment horizontal="center" wrapText="1"/>
    </xf>
    <xf numFmtId="0" fontId="11" fillId="0" borderId="47" xfId="0" applyFont="1" applyBorder="1" applyAlignment="1">
      <alignment wrapText="1"/>
    </xf>
    <xf numFmtId="0" fontId="3" fillId="10" borderId="54" xfId="0" applyFont="1" applyFill="1" applyBorder="1" applyAlignment="1">
      <alignment wrapText="1"/>
    </xf>
    <xf numFmtId="44" fontId="11" fillId="17" borderId="55" xfId="1" applyFont="1" applyFill="1" applyBorder="1"/>
    <xf numFmtId="44" fontId="3" fillId="24" borderId="31" xfId="1" applyFont="1" applyFill="1" applyBorder="1"/>
    <xf numFmtId="3" fontId="3" fillId="10" borderId="31" xfId="0" applyNumberFormat="1" applyFont="1" applyFill="1" applyBorder="1"/>
    <xf numFmtId="3" fontId="11" fillId="10" borderId="31" xfId="0" applyNumberFormat="1" applyFont="1" applyFill="1" applyBorder="1"/>
    <xf numFmtId="38" fontId="11" fillId="10" borderId="31" xfId="0" applyNumberFormat="1" applyFont="1" applyFill="1" applyBorder="1"/>
    <xf numFmtId="0" fontId="11" fillId="25" borderId="35" xfId="0" applyFont="1" applyFill="1" applyBorder="1" applyAlignment="1">
      <alignment wrapText="1"/>
    </xf>
    <xf numFmtId="44" fontId="3" fillId="10" borderId="31" xfId="1" applyFont="1" applyFill="1" applyBorder="1"/>
    <xf numFmtId="0" fontId="11" fillId="36" borderId="30" xfId="0" applyFont="1" applyFill="1" applyBorder="1" applyAlignment="1">
      <alignment horizontal="right" wrapText="1"/>
    </xf>
    <xf numFmtId="44" fontId="11" fillId="36" borderId="8" xfId="1" applyFont="1" applyFill="1" applyBorder="1"/>
    <xf numFmtId="44" fontId="11" fillId="10" borderId="31" xfId="1" applyFont="1" applyFill="1" applyBorder="1"/>
    <xf numFmtId="0" fontId="54" fillId="10" borderId="29" xfId="0" applyFont="1" applyFill="1" applyBorder="1" applyAlignment="1">
      <alignment horizontal="right" wrapText="1"/>
    </xf>
    <xf numFmtId="0" fontId="54" fillId="10" borderId="26" xfId="0" applyFont="1" applyFill="1" applyBorder="1" applyAlignment="1">
      <alignment horizontal="right" wrapText="1"/>
    </xf>
    <xf numFmtId="3" fontId="3" fillId="10" borderId="110" xfId="0" applyNumberFormat="1" applyFont="1" applyFill="1" applyBorder="1"/>
    <xf numFmtId="3" fontId="11" fillId="10" borderId="123" xfId="0" applyNumberFormat="1" applyFont="1" applyFill="1" applyBorder="1"/>
    <xf numFmtId="44" fontId="11" fillId="10" borderId="55" xfId="1" applyFont="1" applyFill="1" applyBorder="1"/>
    <xf numFmtId="44" fontId="11" fillId="10" borderId="63" xfId="1" applyFont="1" applyFill="1" applyBorder="1"/>
    <xf numFmtId="0" fontId="11" fillId="10" borderId="38" xfId="0" applyFont="1" applyFill="1" applyBorder="1" applyAlignment="1">
      <alignment horizontal="right" wrapText="1"/>
    </xf>
    <xf numFmtId="44" fontId="11" fillId="10" borderId="124" xfId="1" applyFont="1" applyFill="1" applyBorder="1"/>
    <xf numFmtId="44" fontId="54" fillId="10" borderId="20" xfId="1" applyFont="1" applyFill="1" applyBorder="1"/>
    <xf numFmtId="0" fontId="11" fillId="10" borderId="54" xfId="0" applyFont="1" applyFill="1" applyBorder="1" applyAlignment="1">
      <alignment horizontal="right" wrapText="1"/>
    </xf>
    <xf numFmtId="44" fontId="54" fillId="10" borderId="16" xfId="1" applyFont="1" applyFill="1" applyBorder="1"/>
    <xf numFmtId="44" fontId="3" fillId="10" borderId="23" xfId="1" applyFont="1" applyFill="1" applyBorder="1"/>
    <xf numFmtId="44" fontId="11" fillId="10" borderId="20" xfId="1" applyFont="1" applyFill="1" applyBorder="1"/>
    <xf numFmtId="44" fontId="11" fillId="0" borderId="31" xfId="1" applyFont="1" applyFill="1" applyBorder="1"/>
    <xf numFmtId="0" fontId="11" fillId="10" borderId="125" xfId="0" applyFont="1" applyFill="1" applyBorder="1" applyAlignment="1">
      <alignment horizontal="right" wrapText="1"/>
    </xf>
    <xf numFmtId="0" fontId="54" fillId="10" borderId="126" xfId="0" applyFont="1" applyFill="1" applyBorder="1" applyAlignment="1">
      <alignment horizontal="right" wrapText="1"/>
    </xf>
    <xf numFmtId="44" fontId="54" fillId="10" borderId="127" xfId="1" applyFont="1" applyFill="1" applyBorder="1"/>
    <xf numFmtId="44" fontId="54" fillId="10" borderId="128" xfId="1" applyFont="1" applyFill="1" applyBorder="1"/>
    <xf numFmtId="0" fontId="54" fillId="10" borderId="46" xfId="0" applyFont="1" applyFill="1" applyBorder="1" applyAlignment="1">
      <alignment horizontal="right" wrapText="1"/>
    </xf>
    <xf numFmtId="44" fontId="56" fillId="10" borderId="46" xfId="1" applyFont="1" applyFill="1" applyBorder="1"/>
    <xf numFmtId="44" fontId="54" fillId="10" borderId="46" xfId="1" applyFont="1" applyFill="1" applyBorder="1"/>
    <xf numFmtId="0" fontId="58" fillId="0" borderId="0" xfId="16" applyFont="1"/>
    <xf numFmtId="170" fontId="29" fillId="10" borderId="44" xfId="17" applyNumberFormat="1" applyFont="1" applyFill="1" applyBorder="1" applyAlignment="1">
      <alignment horizontal="left" indent="2"/>
    </xf>
    <xf numFmtId="170" fontId="29" fillId="10" borderId="50" xfId="17" applyNumberFormat="1" applyFont="1" applyFill="1" applyBorder="1" applyAlignment="1">
      <alignment horizontal="left" indent="2"/>
    </xf>
    <xf numFmtId="0" fontId="29" fillId="23" borderId="35" xfId="16" applyFont="1" applyFill="1" applyBorder="1" applyAlignment="1">
      <alignment horizontal="right"/>
    </xf>
    <xf numFmtId="0" fontId="29" fillId="23" borderId="38" xfId="16" applyFont="1" applyFill="1" applyBorder="1" applyAlignment="1">
      <alignment horizontal="right"/>
    </xf>
    <xf numFmtId="0" fontId="7" fillId="37" borderId="34" xfId="25" applyFont="1" applyFill="1" applyBorder="1" applyAlignment="1">
      <alignment horizontal="center"/>
    </xf>
    <xf numFmtId="0" fontId="27" fillId="37" borderId="35" xfId="26" applyFont="1" applyFill="1" applyBorder="1" applyAlignment="1">
      <alignment horizontal="center"/>
    </xf>
    <xf numFmtId="0" fontId="7" fillId="37" borderId="61" xfId="25" applyFont="1" applyFill="1" applyBorder="1" applyAlignment="1">
      <alignment horizontal="center"/>
    </xf>
    <xf numFmtId="44" fontId="24" fillId="0" borderId="31" xfId="12" applyFont="1" applyBorder="1" applyProtection="1"/>
    <xf numFmtId="44" fontId="39" fillId="0" borderId="0" xfId="12" applyFont="1" applyAlignment="1" applyProtection="1">
      <alignment horizontal="left"/>
    </xf>
    <xf numFmtId="0" fontId="3" fillId="10" borderId="31" xfId="0" applyFont="1" applyFill="1" applyBorder="1"/>
    <xf numFmtId="44" fontId="39" fillId="0" borderId="31" xfId="12" quotePrefix="1" applyFont="1" applyBorder="1" applyAlignment="1" applyProtection="1">
      <alignment horizontal="left"/>
    </xf>
    <xf numFmtId="44" fontId="35" fillId="10" borderId="47" xfId="12" applyFont="1" applyFill="1" applyBorder="1" applyAlignment="1" applyProtection="1">
      <alignment horizontal="right"/>
    </xf>
    <xf numFmtId="44" fontId="23" fillId="10" borderId="31" xfId="12" applyFont="1" applyFill="1" applyBorder="1" applyAlignment="1" applyProtection="1">
      <alignment horizontal="right"/>
    </xf>
    <xf numFmtId="0" fontId="24" fillId="0" borderId="54" xfId="3" applyFont="1" applyBorder="1" applyProtection="1">
      <protection locked="0"/>
    </xf>
    <xf numFmtId="10" fontId="24" fillId="0" borderId="54" xfId="3" applyNumberFormat="1" applyFont="1" applyBorder="1" applyProtection="1">
      <protection locked="0"/>
    </xf>
    <xf numFmtId="44" fontId="38" fillId="0" borderId="95" xfId="12" applyFont="1" applyBorder="1" applyProtection="1"/>
    <xf numFmtId="44" fontId="38" fillId="10" borderId="63" xfId="12" applyFont="1" applyFill="1" applyBorder="1" applyProtection="1"/>
    <xf numFmtId="44" fontId="39" fillId="0" borderId="95" xfId="12" quotePrefix="1" applyFont="1" applyBorder="1" applyAlignment="1" applyProtection="1">
      <alignment horizontal="left"/>
    </xf>
    <xf numFmtId="44" fontId="24" fillId="0" borderId="95" xfId="12" applyFont="1" applyBorder="1" applyProtection="1"/>
    <xf numFmtId="0" fontId="38" fillId="0" borderId="67" xfId="13" applyFont="1" applyBorder="1"/>
    <xf numFmtId="44" fontId="38" fillId="0" borderId="67" xfId="12" applyFont="1" applyBorder="1" applyProtection="1"/>
    <xf numFmtId="44" fontId="38" fillId="0" borderId="67" xfId="12" applyFont="1" applyFill="1" applyBorder="1" applyProtection="1"/>
    <xf numFmtId="0" fontId="23" fillId="10" borderId="52" xfId="13" applyFont="1" applyFill="1" applyBorder="1" applyAlignment="1">
      <alignment horizontal="right"/>
    </xf>
    <xf numFmtId="7" fontId="59" fillId="10" borderId="60" xfId="12" applyNumberFormat="1" applyFont="1" applyFill="1" applyBorder="1" applyProtection="1"/>
    <xf numFmtId="44" fontId="59" fillId="10" borderId="60" xfId="12" applyFont="1" applyFill="1" applyBorder="1" applyProtection="1"/>
    <xf numFmtId="44" fontId="38" fillId="0" borderId="53" xfId="12" applyFont="1" applyFill="1" applyBorder="1" applyProtection="1"/>
    <xf numFmtId="0" fontId="23" fillId="10" borderId="62" xfId="13" applyFont="1" applyFill="1" applyBorder="1" applyAlignment="1">
      <alignment horizontal="right"/>
    </xf>
    <xf numFmtId="44" fontId="59" fillId="10" borderId="95" xfId="12" applyFont="1" applyFill="1" applyBorder="1" applyProtection="1"/>
    <xf numFmtId="44" fontId="38" fillId="0" borderId="63" xfId="12" applyFont="1" applyFill="1" applyBorder="1" applyProtection="1"/>
    <xf numFmtId="0" fontId="52" fillId="29" borderId="35" xfId="13" applyFont="1" applyFill="1" applyBorder="1"/>
    <xf numFmtId="39" fontId="52" fillId="29" borderId="37" xfId="13" applyNumberFormat="1" applyFont="1" applyFill="1" applyBorder="1" applyAlignment="1">
      <alignment horizontal="center" vertical="center"/>
    </xf>
    <xf numFmtId="0" fontId="52" fillId="29" borderId="38" xfId="13" applyFont="1" applyFill="1" applyBorder="1"/>
    <xf numFmtId="0" fontId="52" fillId="29" borderId="40" xfId="13" applyFont="1" applyFill="1" applyBorder="1" applyAlignment="1">
      <alignment horizontal="center" vertical="center"/>
    </xf>
    <xf numFmtId="0" fontId="31" fillId="10" borderId="54" xfId="14" applyFont="1" applyFill="1" applyBorder="1" applyAlignment="1">
      <alignment wrapText="1"/>
    </xf>
    <xf numFmtId="0" fontId="29" fillId="0" borderId="62" xfId="14" applyFont="1" applyBorder="1" applyAlignment="1">
      <alignment horizontal="right" wrapText="1"/>
    </xf>
    <xf numFmtId="44" fontId="7" fillId="0" borderId="2" xfId="1" applyFont="1" applyBorder="1" applyAlignment="1">
      <alignment horizontal="left" wrapText="1" readingOrder="1"/>
    </xf>
    <xf numFmtId="44" fontId="7" fillId="0" borderId="2" xfId="1" applyFont="1" applyBorder="1" applyAlignment="1">
      <alignment horizontal="right" wrapText="1" readingOrder="1"/>
    </xf>
    <xf numFmtId="164" fontId="6" fillId="10" borderId="2" xfId="0" applyNumberFormat="1" applyFont="1" applyFill="1" applyBorder="1" applyAlignment="1">
      <alignment horizontal="right" vertical="center" wrapText="1" readingOrder="1"/>
    </xf>
    <xf numFmtId="44" fontId="6" fillId="10" borderId="3" xfId="1" applyFont="1" applyFill="1" applyBorder="1" applyAlignment="1">
      <alignment horizontal="left" wrapText="1" readingOrder="1"/>
    </xf>
    <xf numFmtId="44" fontId="6" fillId="10" borderId="2" xfId="1" applyFont="1" applyFill="1" applyBorder="1" applyAlignment="1">
      <alignment horizontal="right" wrapText="1" readingOrder="1"/>
    </xf>
    <xf numFmtId="1" fontId="7" fillId="10" borderId="2" xfId="0" applyNumberFormat="1" applyFont="1" applyFill="1" applyBorder="1" applyAlignment="1">
      <alignment horizontal="right"/>
    </xf>
    <xf numFmtId="0" fontId="6" fillId="10" borderId="2" xfId="0" applyFont="1" applyFill="1" applyBorder="1" applyAlignment="1">
      <alignment horizontal="right" vertical="center" wrapText="1" readingOrder="1"/>
    </xf>
    <xf numFmtId="0" fontId="13" fillId="10" borderId="2" xfId="0" applyFont="1" applyFill="1" applyBorder="1" applyAlignment="1">
      <alignment horizontal="right" wrapText="1" readingOrder="1"/>
    </xf>
    <xf numFmtId="44" fontId="7" fillId="10" borderId="3" xfId="1" applyFont="1" applyFill="1" applyBorder="1" applyAlignment="1">
      <alignment horizontal="right" wrapText="1" readingOrder="1"/>
    </xf>
    <xf numFmtId="44" fontId="7" fillId="38" borderId="2" xfId="1" applyFont="1" applyFill="1" applyBorder="1" applyAlignment="1">
      <alignment horizontal="left" wrapText="1" readingOrder="1"/>
    </xf>
    <xf numFmtId="44" fontId="7" fillId="10" borderId="2" xfId="1" applyFont="1" applyFill="1" applyBorder="1" applyAlignment="1">
      <alignment horizontal="left" wrapText="1" readingOrder="1"/>
    </xf>
    <xf numFmtId="1" fontId="7" fillId="10" borderId="2" xfId="0" applyNumberFormat="1" applyFont="1" applyFill="1" applyBorder="1" applyAlignment="1">
      <alignment horizontal="right" wrapText="1" readingOrder="1"/>
    </xf>
    <xf numFmtId="44" fontId="13" fillId="10" borderId="10" xfId="1" applyFont="1" applyFill="1" applyBorder="1" applyAlignment="1">
      <alignment horizontal="left" wrapText="1" readingOrder="1"/>
    </xf>
    <xf numFmtId="44" fontId="7" fillId="10" borderId="2" xfId="1" applyFont="1" applyFill="1" applyBorder="1" applyAlignment="1">
      <alignment horizontal="right"/>
    </xf>
    <xf numFmtId="168" fontId="7" fillId="0" borderId="0" xfId="1" applyNumberFormat="1" applyFont="1" applyAlignment="1">
      <alignment horizontal="left" wrapText="1" readingOrder="1"/>
    </xf>
    <xf numFmtId="44" fontId="8" fillId="16" borderId="45" xfId="1" applyFont="1" applyFill="1" applyBorder="1"/>
    <xf numFmtId="44" fontId="1" fillId="16" borderId="50" xfId="1" applyFont="1" applyFill="1" applyBorder="1"/>
    <xf numFmtId="44" fontId="8" fillId="16" borderId="50" xfId="1" applyFont="1" applyFill="1" applyBorder="1"/>
    <xf numFmtId="168" fontId="27" fillId="0" borderId="0" xfId="9" applyNumberFormat="1" applyFont="1"/>
    <xf numFmtId="44" fontId="1" fillId="16" borderId="60" xfId="1" applyFont="1" applyFill="1" applyBorder="1"/>
    <xf numFmtId="44" fontId="1" fillId="16" borderId="53" xfId="1" applyFont="1" applyFill="1" applyBorder="1"/>
    <xf numFmtId="44" fontId="1" fillId="16" borderId="31" xfId="1" applyFont="1" applyFill="1" applyBorder="1"/>
    <xf numFmtId="44" fontId="1" fillId="16" borderId="55" xfId="1" applyFont="1" applyFill="1" applyBorder="1"/>
    <xf numFmtId="44" fontId="1" fillId="18" borderId="31" xfId="1" applyFont="1" applyFill="1" applyBorder="1"/>
    <xf numFmtId="44" fontId="1" fillId="18" borderId="55" xfId="1" applyFont="1" applyFill="1" applyBorder="1"/>
    <xf numFmtId="44" fontId="1" fillId="16" borderId="45" xfId="1" applyFont="1" applyFill="1" applyBorder="1"/>
    <xf numFmtId="44" fontId="1" fillId="17" borderId="79" xfId="1" applyFont="1" applyFill="1" applyBorder="1"/>
    <xf numFmtId="44" fontId="1" fillId="17" borderId="88" xfId="1" applyFont="1" applyFill="1" applyBorder="1"/>
    <xf numFmtId="44" fontId="37" fillId="10" borderId="51" xfId="1" applyFont="1" applyFill="1" applyBorder="1" applyProtection="1"/>
    <xf numFmtId="44" fontId="24" fillId="6" borderId="31" xfId="1" applyFont="1" applyFill="1" applyBorder="1" applyProtection="1">
      <protection locked="0"/>
    </xf>
    <xf numFmtId="44" fontId="23" fillId="10" borderId="31" xfId="1" applyFont="1" applyFill="1" applyBorder="1" applyProtection="1"/>
    <xf numFmtId="44" fontId="24" fillId="10" borderId="63" xfId="1" applyFont="1" applyFill="1" applyBorder="1" applyProtection="1"/>
    <xf numFmtId="44" fontId="24" fillId="10" borderId="55" xfId="1" applyFont="1" applyFill="1" applyBorder="1" applyProtection="1"/>
    <xf numFmtId="0" fontId="3" fillId="39" borderId="45" xfId="0" applyFont="1" applyFill="1" applyBorder="1" applyAlignment="1">
      <alignment horizontal="center" vertical="center" wrapText="1"/>
    </xf>
    <xf numFmtId="0" fontId="11" fillId="25" borderId="114" xfId="0" applyFont="1" applyFill="1" applyBorder="1" applyAlignment="1">
      <alignment wrapText="1"/>
    </xf>
    <xf numFmtId="44" fontId="1" fillId="6" borderId="31" xfId="1" applyFont="1" applyFill="1" applyBorder="1"/>
    <xf numFmtId="0" fontId="36" fillId="0" borderId="0" xfId="21" applyFont="1"/>
    <xf numFmtId="44" fontId="23" fillId="0" borderId="0" xfId="12" applyFont="1" applyBorder="1" applyAlignment="1" applyProtection="1"/>
    <xf numFmtId="44" fontId="23" fillId="0" borderId="0" xfId="12" applyFont="1" applyFill="1" applyBorder="1" applyAlignment="1" applyProtection="1"/>
    <xf numFmtId="44" fontId="24" fillId="10" borderId="55" xfId="12" applyFont="1" applyFill="1" applyBorder="1" applyAlignment="1" applyProtection="1">
      <alignment horizontal="center"/>
    </xf>
    <xf numFmtId="44" fontId="38" fillId="10" borderId="55" xfId="12" applyFont="1" applyFill="1" applyBorder="1" applyProtection="1"/>
    <xf numFmtId="44" fontId="59" fillId="10" borderId="63" xfId="12" applyFont="1" applyFill="1" applyBorder="1" applyProtection="1"/>
    <xf numFmtId="44" fontId="1" fillId="16" borderId="95" xfId="1" applyFont="1" applyFill="1" applyBorder="1"/>
    <xf numFmtId="44" fontId="1" fillId="16" borderId="63" xfId="1" applyFont="1" applyFill="1" applyBorder="1"/>
    <xf numFmtId="0" fontId="53" fillId="30" borderId="52" xfId="21" applyFont="1" applyFill="1" applyBorder="1"/>
    <xf numFmtId="0" fontId="53" fillId="30" borderId="60" xfId="21" applyFont="1" applyFill="1" applyBorder="1"/>
    <xf numFmtId="0" fontId="61" fillId="30" borderId="53" xfId="21" applyFont="1" applyFill="1" applyBorder="1"/>
    <xf numFmtId="44" fontId="17" fillId="17" borderId="62" xfId="1" applyFill="1" applyBorder="1"/>
    <xf numFmtId="44" fontId="17" fillId="17" borderId="95" xfId="1" applyFill="1" applyBorder="1"/>
    <xf numFmtId="44" fontId="25" fillId="17" borderId="63" xfId="1" applyFont="1" applyFill="1" applyBorder="1"/>
    <xf numFmtId="0" fontId="3" fillId="0" borderId="0" xfId="0" applyFont="1" applyAlignment="1">
      <alignment horizontal="left"/>
    </xf>
    <xf numFmtId="0" fontId="63" fillId="10" borderId="31" xfId="14" applyFont="1" applyFill="1" applyBorder="1" applyAlignment="1">
      <alignment horizontal="center" vertical="center" wrapText="1"/>
    </xf>
    <xf numFmtId="164" fontId="63" fillId="10" borderId="31" xfId="21" applyNumberFormat="1" applyFont="1" applyFill="1" applyBorder="1" applyAlignment="1">
      <alignment horizontal="center" vertical="center"/>
    </xf>
    <xf numFmtId="0" fontId="19" fillId="0" borderId="48" xfId="14" applyFont="1" applyBorder="1" applyAlignment="1">
      <alignment wrapText="1"/>
    </xf>
    <xf numFmtId="164" fontId="8" fillId="0" borderId="34" xfId="21" applyNumberFormat="1" applyFont="1" applyBorder="1"/>
    <xf numFmtId="44" fontId="1" fillId="0" borderId="34" xfId="1" applyFont="1" applyFill="1" applyBorder="1"/>
    <xf numFmtId="44" fontId="17" fillId="0" borderId="34" xfId="1" applyFill="1" applyBorder="1"/>
    <xf numFmtId="0" fontId="17" fillId="0" borderId="48" xfId="21" applyBorder="1"/>
    <xf numFmtId="44" fontId="17" fillId="0" borderId="34" xfId="1" applyBorder="1"/>
    <xf numFmtId="0" fontId="64" fillId="10" borderId="31" xfId="14" applyFont="1" applyFill="1" applyBorder="1" applyAlignment="1">
      <alignment horizontal="right" wrapText="1"/>
    </xf>
    <xf numFmtId="44" fontId="65" fillId="13" borderId="31" xfId="1" applyFont="1" applyFill="1" applyBorder="1"/>
    <xf numFmtId="44" fontId="65" fillId="10" borderId="31" xfId="1" applyFont="1" applyFill="1" applyBorder="1"/>
    <xf numFmtId="0" fontId="66" fillId="10" borderId="31" xfId="14" applyFont="1" applyFill="1" applyBorder="1" applyAlignment="1">
      <alignment horizontal="right" wrapText="1"/>
    </xf>
    <xf numFmtId="44" fontId="60" fillId="10" borderId="31" xfId="1" applyFont="1" applyFill="1" applyBorder="1"/>
    <xf numFmtId="0" fontId="67" fillId="41" borderId="31" xfId="21" applyFont="1" applyFill="1" applyBorder="1" applyAlignment="1">
      <alignment horizontal="right"/>
    </xf>
    <xf numFmtId="44" fontId="67" fillId="41" borderId="31" xfId="1" applyFont="1" applyFill="1" applyBorder="1"/>
    <xf numFmtId="0" fontId="68" fillId="0" borderId="0" xfId="0" applyFont="1"/>
    <xf numFmtId="0" fontId="17" fillId="0" borderId="0" xfId="0" applyFont="1"/>
    <xf numFmtId="0" fontId="8" fillId="24" borderId="47" xfId="0" applyFont="1" applyFill="1" applyBorder="1"/>
    <xf numFmtId="0" fontId="1" fillId="0" borderId="0" xfId="0" applyFont="1"/>
    <xf numFmtId="0" fontId="20" fillId="0" borderId="0" xfId="0" applyFont="1"/>
    <xf numFmtId="0" fontId="48" fillId="17" borderId="31" xfId="0" applyFont="1" applyFill="1" applyBorder="1"/>
    <xf numFmtId="0" fontId="69" fillId="0" borderId="0" xfId="0" applyFont="1"/>
    <xf numFmtId="0" fontId="20" fillId="0" borderId="0" xfId="0" applyFont="1" applyAlignment="1">
      <alignment horizontal="right"/>
    </xf>
    <xf numFmtId="0" fontId="8" fillId="0" borderId="0" xfId="0" applyFont="1"/>
    <xf numFmtId="17" fontId="1" fillId="0" borderId="0" xfId="0" applyNumberFormat="1" applyFont="1"/>
    <xf numFmtId="0" fontId="8" fillId="0" borderId="1" xfId="0" applyFont="1" applyBorder="1" applyAlignment="1">
      <alignment horizontal="center"/>
    </xf>
    <xf numFmtId="165" fontId="8" fillId="0" borderId="2" xfId="0" applyNumberFormat="1" applyFont="1" applyBorder="1" applyAlignment="1">
      <alignment horizontal="center"/>
    </xf>
    <xf numFmtId="0" fontId="8" fillId="0" borderId="2" xfId="0" applyFont="1" applyBorder="1" applyAlignment="1">
      <alignment horizontal="center" wrapText="1"/>
    </xf>
    <xf numFmtId="2" fontId="8" fillId="14" borderId="2" xfId="1" applyNumberFormat="1" applyFont="1" applyFill="1" applyBorder="1" applyAlignment="1">
      <alignment horizontal="right" wrapText="1" readingOrder="1"/>
    </xf>
    <xf numFmtId="44" fontId="1" fillId="40" borderId="2" xfId="1" applyFont="1" applyFill="1" applyBorder="1" applyAlignment="1">
      <alignment horizontal="left" wrapText="1" readingOrder="1"/>
    </xf>
    <xf numFmtId="44" fontId="8" fillId="0" borderId="2" xfId="1" applyFont="1" applyFill="1" applyBorder="1" applyAlignment="1">
      <alignment horizontal="right" wrapText="1" readingOrder="1"/>
    </xf>
    <xf numFmtId="0" fontId="8" fillId="14" borderId="2" xfId="0" applyFont="1" applyFill="1" applyBorder="1" applyAlignment="1">
      <alignment horizontal="right" vertical="center" wrapText="1" readingOrder="1"/>
    </xf>
    <xf numFmtId="44" fontId="8" fillId="14" borderId="3" xfId="1" applyFont="1" applyFill="1" applyBorder="1" applyAlignment="1">
      <alignment horizontal="left" wrapText="1" readingOrder="1"/>
    </xf>
    <xf numFmtId="44" fontId="8" fillId="14" borderId="2" xfId="1" applyFont="1" applyFill="1" applyBorder="1" applyAlignment="1">
      <alignment horizontal="left" wrapText="1" readingOrder="1"/>
    </xf>
    <xf numFmtId="44" fontId="8" fillId="14" borderId="2" xfId="1" applyFont="1" applyFill="1" applyBorder="1" applyAlignment="1">
      <alignment horizontal="right" wrapText="1" readingOrder="1"/>
    </xf>
    <xf numFmtId="0" fontId="1" fillId="0" borderId="5" xfId="0" applyFont="1" applyBorder="1" applyAlignment="1">
      <alignment horizontal="left" vertical="center" wrapText="1" readingOrder="1"/>
    </xf>
    <xf numFmtId="44" fontId="1" fillId="0" borderId="0" xfId="1" applyFont="1" applyAlignment="1">
      <alignment horizontal="left" wrapText="1" readingOrder="1"/>
    </xf>
    <xf numFmtId="44" fontId="8" fillId="0" borderId="6" xfId="1" applyFont="1" applyBorder="1" applyAlignment="1">
      <alignment horizontal="right" wrapText="1" readingOrder="1"/>
    </xf>
    <xf numFmtId="2" fontId="8" fillId="10" borderId="2" xfId="1" applyNumberFormat="1" applyFont="1" applyFill="1" applyBorder="1" applyAlignment="1">
      <alignment horizontal="right"/>
    </xf>
    <xf numFmtId="44" fontId="1" fillId="14" borderId="2" xfId="1" applyFont="1" applyFill="1" applyBorder="1" applyAlignment="1">
      <alignment horizontal="left" wrapText="1" readingOrder="1"/>
    </xf>
    <xf numFmtId="2" fontId="8" fillId="0" borderId="2" xfId="1" applyNumberFormat="1" applyFont="1" applyBorder="1" applyAlignment="1">
      <alignment horizontal="right" wrapText="1" readingOrder="1"/>
    </xf>
    <xf numFmtId="2" fontId="8" fillId="0" borderId="2" xfId="1" applyNumberFormat="1" applyFont="1" applyBorder="1" applyAlignment="1">
      <alignment horizontal="left" wrapText="1" readingOrder="1"/>
    </xf>
    <xf numFmtId="2" fontId="8" fillId="10" borderId="2" xfId="1" applyNumberFormat="1" applyFont="1" applyFill="1" applyBorder="1" applyAlignment="1">
      <alignment horizontal="right" wrapText="1" readingOrder="1"/>
    </xf>
    <xf numFmtId="44" fontId="8" fillId="14" borderId="3" xfId="1" applyFont="1" applyFill="1" applyBorder="1" applyAlignment="1">
      <alignment horizontal="right" wrapText="1" readingOrder="1"/>
    </xf>
    <xf numFmtId="164" fontId="8" fillId="14" borderId="2" xfId="0" applyNumberFormat="1" applyFont="1" applyFill="1" applyBorder="1" applyAlignment="1">
      <alignment horizontal="right" vertical="center" wrapText="1" readingOrder="1"/>
    </xf>
    <xf numFmtId="3" fontId="1" fillId="0" borderId="0" xfId="0" applyNumberFormat="1" applyFont="1" applyAlignment="1">
      <alignment horizontal="left" wrapText="1" readingOrder="1"/>
    </xf>
    <xf numFmtId="1" fontId="1" fillId="0" borderId="0" xfId="0" applyNumberFormat="1" applyFont="1" applyAlignment="1">
      <alignment horizontal="left" wrapText="1" readingOrder="1"/>
    </xf>
    <xf numFmtId="0" fontId="63" fillId="14" borderId="2" xfId="0" applyFont="1" applyFill="1" applyBorder="1" applyAlignment="1">
      <alignment horizontal="right" wrapText="1" readingOrder="1"/>
    </xf>
    <xf numFmtId="44" fontId="70" fillId="14" borderId="10" xfId="1" applyFont="1" applyFill="1" applyBorder="1" applyAlignment="1">
      <alignment horizontal="left" wrapText="1" readingOrder="1"/>
    </xf>
    <xf numFmtId="44" fontId="8" fillId="14" borderId="2" xfId="1" applyFont="1" applyFill="1" applyBorder="1" applyAlignment="1">
      <alignment horizontal="right"/>
    </xf>
    <xf numFmtId="168" fontId="1" fillId="0" borderId="0" xfId="1" applyNumberFormat="1" applyFont="1" applyAlignment="1">
      <alignment horizontal="left" wrapText="1" readingOrder="1"/>
    </xf>
    <xf numFmtId="0" fontId="48" fillId="0" borderId="0" xfId="0" applyFont="1"/>
    <xf numFmtId="0" fontId="13" fillId="10" borderId="0" xfId="0" applyFont="1" applyFill="1" applyAlignment="1">
      <alignment horizontal="right" wrapText="1" readingOrder="1"/>
    </xf>
    <xf numFmtId="44" fontId="13" fillId="10" borderId="0" xfId="1" applyFont="1" applyFill="1" applyBorder="1" applyAlignment="1">
      <alignment horizontal="left" wrapText="1" readingOrder="1"/>
    </xf>
    <xf numFmtId="44" fontId="7" fillId="10" borderId="0" xfId="1" applyFont="1" applyFill="1" applyBorder="1" applyAlignment="1">
      <alignment horizontal="right"/>
    </xf>
    <xf numFmtId="0" fontId="0" fillId="33" borderId="31" xfId="0" applyFill="1" applyBorder="1"/>
    <xf numFmtId="0" fontId="71" fillId="0" borderId="0" xfId="0" applyFont="1" applyAlignment="1">
      <alignment horizontal="left" wrapText="1" readingOrder="1"/>
    </xf>
    <xf numFmtId="166" fontId="3" fillId="3" borderId="18" xfId="0" applyNumberFormat="1" applyFont="1" applyFill="1" applyBorder="1" applyProtection="1">
      <protection locked="0"/>
    </xf>
    <xf numFmtId="166" fontId="3" fillId="3" borderId="1" xfId="0" applyNumberFormat="1" applyFont="1" applyFill="1" applyBorder="1" applyProtection="1">
      <protection locked="0"/>
    </xf>
    <xf numFmtId="166" fontId="3" fillId="3" borderId="10" xfId="0" applyNumberFormat="1" applyFont="1" applyFill="1" applyBorder="1" applyProtection="1">
      <protection locked="0"/>
    </xf>
    <xf numFmtId="166" fontId="3" fillId="3" borderId="24" xfId="0" applyNumberFormat="1" applyFont="1" applyFill="1" applyBorder="1" applyProtection="1">
      <protection locked="0"/>
    </xf>
    <xf numFmtId="166" fontId="3" fillId="3" borderId="113" xfId="0" applyNumberFormat="1" applyFont="1" applyFill="1" applyBorder="1" applyProtection="1">
      <protection locked="0"/>
    </xf>
    <xf numFmtId="166" fontId="3" fillId="3" borderId="6" xfId="0" applyNumberFormat="1" applyFont="1" applyFill="1" applyBorder="1" applyProtection="1">
      <protection locked="0"/>
    </xf>
    <xf numFmtId="166" fontId="3" fillId="3" borderId="22" xfId="0" applyNumberFormat="1" applyFont="1" applyFill="1" applyBorder="1" applyProtection="1">
      <protection locked="0"/>
    </xf>
    <xf numFmtId="166" fontId="3" fillId="3" borderId="5" xfId="0" applyNumberFormat="1" applyFont="1" applyFill="1" applyBorder="1" applyProtection="1">
      <protection locked="0"/>
    </xf>
    <xf numFmtId="166" fontId="3" fillId="3" borderId="2" xfId="0" applyNumberFormat="1" applyFont="1" applyFill="1" applyBorder="1" applyProtection="1">
      <protection locked="0"/>
    </xf>
    <xf numFmtId="166" fontId="11" fillId="3" borderId="24" xfId="0" applyNumberFormat="1" applyFont="1" applyFill="1" applyBorder="1" applyProtection="1">
      <protection locked="0"/>
    </xf>
    <xf numFmtId="166" fontId="3" fillId="27" borderId="10" xfId="0" applyNumberFormat="1" applyFont="1" applyFill="1" applyBorder="1" applyProtection="1">
      <protection locked="0"/>
    </xf>
    <xf numFmtId="166" fontId="3" fillId="27" borderId="24" xfId="0" applyNumberFormat="1" applyFont="1" applyFill="1" applyBorder="1" applyProtection="1">
      <protection locked="0"/>
    </xf>
    <xf numFmtId="166" fontId="3" fillId="3" borderId="12" xfId="0" applyNumberFormat="1" applyFont="1" applyFill="1" applyBorder="1" applyProtection="1">
      <protection locked="0"/>
    </xf>
    <xf numFmtId="166" fontId="3" fillId="3" borderId="15" xfId="0" applyNumberFormat="1" applyFont="1" applyFill="1" applyBorder="1" applyProtection="1">
      <protection locked="0"/>
    </xf>
    <xf numFmtId="166" fontId="3" fillId="3" borderId="14" xfId="0" applyNumberFormat="1" applyFont="1" applyFill="1" applyBorder="1" applyProtection="1">
      <protection locked="0"/>
    </xf>
    <xf numFmtId="166" fontId="48" fillId="0" borderId="86" xfId="0" applyNumberFormat="1" applyFont="1" applyBorder="1" applyAlignment="1" applyProtection="1">
      <alignment horizontal="left"/>
      <protection locked="0"/>
    </xf>
    <xf numFmtId="166" fontId="3" fillId="0" borderId="86" xfId="0" applyNumberFormat="1" applyFont="1" applyBorder="1" applyProtection="1">
      <protection locked="0"/>
    </xf>
    <xf numFmtId="166" fontId="3" fillId="0" borderId="91" xfId="0" applyNumberFormat="1" applyFont="1" applyBorder="1" applyProtection="1">
      <protection locked="0"/>
    </xf>
    <xf numFmtId="166" fontId="3" fillId="3" borderId="119" xfId="0" applyNumberFormat="1" applyFont="1" applyFill="1" applyBorder="1" applyProtection="1">
      <protection locked="0"/>
    </xf>
    <xf numFmtId="166" fontId="3" fillId="3" borderId="120" xfId="0" applyNumberFormat="1" applyFont="1" applyFill="1" applyBorder="1" applyProtection="1">
      <protection locked="0"/>
    </xf>
    <xf numFmtId="166" fontId="3" fillId="3" borderId="39" xfId="0" applyNumberFormat="1" applyFont="1" applyFill="1" applyBorder="1" applyProtection="1">
      <protection locked="0"/>
    </xf>
    <xf numFmtId="166" fontId="11" fillId="34" borderId="86" xfId="0" applyNumberFormat="1" applyFont="1" applyFill="1" applyBorder="1" applyProtection="1">
      <protection locked="0"/>
    </xf>
    <xf numFmtId="166" fontId="11" fillId="34" borderId="108" xfId="0" applyNumberFormat="1" applyFont="1" applyFill="1" applyBorder="1" applyProtection="1">
      <protection locked="0"/>
    </xf>
    <xf numFmtId="166" fontId="11" fillId="34" borderId="85" xfId="0" applyNumberFormat="1" applyFont="1" applyFill="1" applyBorder="1" applyProtection="1">
      <protection locked="0"/>
    </xf>
    <xf numFmtId="166" fontId="11" fillId="34" borderId="91" xfId="0" applyNumberFormat="1" applyFont="1" applyFill="1" applyBorder="1" applyProtection="1">
      <protection locked="0"/>
    </xf>
    <xf numFmtId="166" fontId="3" fillId="35" borderId="92" xfId="0" applyNumberFormat="1" applyFont="1" applyFill="1" applyBorder="1" applyProtection="1">
      <protection locked="0"/>
    </xf>
    <xf numFmtId="166" fontId="3" fillId="35" borderId="86" xfId="0" applyNumberFormat="1" applyFont="1" applyFill="1" applyBorder="1" applyProtection="1">
      <protection locked="0"/>
    </xf>
    <xf numFmtId="0" fontId="0" fillId="35" borderId="90" xfId="0" applyFill="1" applyBorder="1" applyProtection="1">
      <protection locked="0"/>
    </xf>
    <xf numFmtId="166" fontId="3" fillId="35" borderId="91" xfId="0" applyNumberFormat="1" applyFont="1" applyFill="1" applyBorder="1" applyProtection="1">
      <protection locked="0"/>
    </xf>
    <xf numFmtId="0" fontId="3" fillId="39" borderId="45" xfId="0" applyFont="1" applyFill="1" applyBorder="1" applyAlignment="1" applyProtection="1">
      <alignment horizontal="center" vertical="center" wrapText="1"/>
      <protection locked="0"/>
    </xf>
    <xf numFmtId="0" fontId="3" fillId="0" borderId="54" xfId="0" applyFont="1" applyBorder="1" applyAlignment="1" applyProtection="1">
      <alignment wrapText="1"/>
      <protection locked="0"/>
    </xf>
    <xf numFmtId="3" fontId="3" fillId="10" borderId="31" xfId="0" applyNumberFormat="1" applyFont="1" applyFill="1" applyBorder="1" applyProtection="1">
      <protection locked="0"/>
    </xf>
    <xf numFmtId="44" fontId="3" fillId="6" borderId="31" xfId="1" applyFont="1" applyFill="1" applyBorder="1" applyProtection="1">
      <protection locked="0"/>
    </xf>
    <xf numFmtId="38" fontId="11" fillId="10" borderId="31" xfId="0" applyNumberFormat="1" applyFont="1" applyFill="1" applyBorder="1" applyProtection="1">
      <protection locked="0"/>
    </xf>
    <xf numFmtId="44" fontId="11" fillId="6" borderId="31" xfId="1" applyFont="1" applyFill="1" applyBorder="1" applyProtection="1">
      <protection locked="0"/>
    </xf>
    <xf numFmtId="44" fontId="3" fillId="10" borderId="31" xfId="1" applyFont="1" applyFill="1" applyBorder="1" applyProtection="1">
      <protection locked="0"/>
    </xf>
    <xf numFmtId="44" fontId="0" fillId="6" borderId="0" xfId="1" applyFont="1" applyFill="1" applyBorder="1" applyProtection="1">
      <protection locked="0"/>
    </xf>
    <xf numFmtId="44" fontId="11" fillId="10" borderId="31" xfId="1" applyFont="1" applyFill="1" applyBorder="1" applyProtection="1">
      <protection locked="0"/>
    </xf>
    <xf numFmtId="44" fontId="3" fillId="6" borderId="31" xfId="1" applyFont="1" applyFill="1" applyBorder="1" applyAlignment="1" applyProtection="1">
      <alignment wrapText="1"/>
      <protection locked="0"/>
    </xf>
    <xf numFmtId="0" fontId="31" fillId="0" borderId="54" xfId="16" applyFont="1" applyBorder="1" applyProtection="1">
      <protection locked="0"/>
    </xf>
    <xf numFmtId="170" fontId="31" fillId="31" borderId="55" xfId="17" applyNumberFormat="1" applyFont="1" applyFill="1" applyBorder="1" applyAlignment="1" applyProtection="1">
      <alignment horizontal="left" indent="2"/>
      <protection locked="0"/>
    </xf>
    <xf numFmtId="0" fontId="31" fillId="0" borderId="49" xfId="16" applyFont="1" applyBorder="1" applyProtection="1">
      <protection locked="0"/>
    </xf>
    <xf numFmtId="0" fontId="29" fillId="31" borderId="47" xfId="16" applyFont="1" applyFill="1" applyBorder="1" applyAlignment="1" applyProtection="1">
      <alignment horizontal="center"/>
      <protection locked="0"/>
    </xf>
    <xf numFmtId="0" fontId="31" fillId="0" borderId="86" xfId="16" applyFont="1" applyBorder="1" applyAlignment="1" applyProtection="1">
      <alignment horizontal="left"/>
      <protection locked="0"/>
    </xf>
    <xf numFmtId="170" fontId="31" fillId="31" borderId="55" xfId="17" applyNumberFormat="1" applyFont="1" applyFill="1" applyBorder="1" applyAlignment="1" applyProtection="1">
      <alignment horizontal="left"/>
      <protection locked="0"/>
    </xf>
    <xf numFmtId="170" fontId="31" fillId="31" borderId="59" xfId="17" applyNumberFormat="1" applyFont="1" applyFill="1" applyBorder="1" applyAlignment="1" applyProtection="1">
      <alignment horizontal="left"/>
      <protection locked="0"/>
    </xf>
    <xf numFmtId="170" fontId="31" fillId="31" borderId="86" xfId="17" applyNumberFormat="1" applyFont="1" applyFill="1" applyBorder="1" applyAlignment="1" applyProtection="1">
      <alignment horizontal="left"/>
      <protection locked="0"/>
    </xf>
    <xf numFmtId="49" fontId="45" fillId="20" borderId="49" xfId="20" applyNumberFormat="1" applyFont="1" applyFill="1" applyBorder="1" applyAlignment="1" applyProtection="1">
      <alignment horizontal="left"/>
      <protection locked="0"/>
    </xf>
    <xf numFmtId="170" fontId="31" fillId="31" borderId="54" xfId="17" applyNumberFormat="1" applyFont="1" applyFill="1" applyBorder="1" applyAlignment="1" applyProtection="1">
      <alignment horizontal="left" indent="2"/>
      <protection locked="0"/>
    </xf>
    <xf numFmtId="170" fontId="31" fillId="31" borderId="86" xfId="17" applyNumberFormat="1" applyFont="1" applyFill="1" applyBorder="1" applyAlignment="1" applyProtection="1">
      <alignment horizontal="left" indent="2"/>
      <protection locked="0"/>
    </xf>
    <xf numFmtId="49" fontId="45" fillId="0" borderId="49" xfId="20" applyNumberFormat="1" applyFont="1" applyBorder="1" applyAlignment="1" applyProtection="1">
      <alignment horizontal="left"/>
      <protection locked="0"/>
    </xf>
    <xf numFmtId="49" fontId="45" fillId="0" borderId="49" xfId="20" applyNumberFormat="1" applyFont="1" applyBorder="1" applyProtection="1">
      <protection locked="0"/>
    </xf>
    <xf numFmtId="49" fontId="45" fillId="0" borderId="93" xfId="20" applyNumberFormat="1" applyFont="1" applyBorder="1" applyProtection="1">
      <protection locked="0"/>
    </xf>
    <xf numFmtId="170" fontId="31" fillId="31" borderId="62" xfId="17" applyNumberFormat="1" applyFont="1" applyFill="1" applyBorder="1" applyAlignment="1" applyProtection="1">
      <alignment horizontal="left" indent="2"/>
      <protection locked="0"/>
    </xf>
    <xf numFmtId="170" fontId="31" fillId="31" borderId="91" xfId="17" applyNumberFormat="1" applyFont="1" applyFill="1" applyBorder="1" applyAlignment="1" applyProtection="1">
      <alignment horizontal="left" indent="2"/>
      <protection locked="0"/>
    </xf>
    <xf numFmtId="44" fontId="24" fillId="0" borderId="31" xfId="12" applyFont="1" applyBorder="1" applyProtection="1">
      <protection locked="0"/>
    </xf>
    <xf numFmtId="44" fontId="24" fillId="0" borderId="31" xfId="1" applyFont="1" applyBorder="1" applyProtection="1">
      <protection locked="0"/>
    </xf>
    <xf numFmtId="0" fontId="38" fillId="0" borderId="62" xfId="13" applyFont="1" applyBorder="1" applyProtection="1">
      <protection locked="0"/>
    </xf>
    <xf numFmtId="0" fontId="24" fillId="10" borderId="55" xfId="12" applyNumberFormat="1" applyFont="1" applyFill="1" applyBorder="1" applyProtection="1">
      <protection locked="0"/>
    </xf>
    <xf numFmtId="171" fontId="24" fillId="10" borderId="55" xfId="15" applyNumberFormat="1" applyFont="1" applyFill="1" applyBorder="1" applyProtection="1">
      <protection locked="0"/>
    </xf>
    <xf numFmtId="0" fontId="24" fillId="0" borderId="62" xfId="3" applyFont="1" applyBorder="1" applyProtection="1">
      <protection locked="0"/>
    </xf>
    <xf numFmtId="9" fontId="24" fillId="10" borderId="55" xfId="15" applyFont="1" applyFill="1" applyBorder="1" applyProtection="1">
      <protection locked="0"/>
    </xf>
    <xf numFmtId="0" fontId="31" fillId="0" borderId="31" xfId="14" applyFont="1" applyBorder="1" applyAlignment="1" applyProtection="1">
      <alignment wrapText="1"/>
      <protection locked="0"/>
    </xf>
    <xf numFmtId="0" fontId="31" fillId="6" borderId="31" xfId="14" applyFont="1" applyFill="1" applyBorder="1" applyProtection="1">
      <protection locked="0"/>
    </xf>
    <xf numFmtId="0" fontId="31" fillId="0" borderId="31" xfId="14" applyFont="1" applyBorder="1" applyProtection="1">
      <protection locked="0"/>
    </xf>
    <xf numFmtId="0" fontId="36" fillId="6" borderId="31" xfId="13" applyFont="1" applyFill="1" applyBorder="1" applyProtection="1">
      <protection locked="0"/>
    </xf>
    <xf numFmtId="172" fontId="8" fillId="6" borderId="52" xfId="9" applyFont="1" applyFill="1" applyBorder="1" applyProtection="1">
      <protection locked="0"/>
    </xf>
    <xf numFmtId="172" fontId="8" fillId="6" borderId="54" xfId="9" applyFont="1" applyFill="1" applyBorder="1" applyProtection="1">
      <protection locked="0"/>
    </xf>
    <xf numFmtId="172" fontId="8" fillId="6" borderId="75" xfId="9" applyFont="1" applyFill="1" applyBorder="1" applyProtection="1">
      <protection locked="0"/>
    </xf>
    <xf numFmtId="2" fontId="18" fillId="6" borderId="31" xfId="9" applyNumberFormat="1" applyFill="1" applyBorder="1" applyProtection="1">
      <protection locked="0"/>
    </xf>
    <xf numFmtId="44" fontId="1" fillId="6" borderId="31" xfId="1" applyFont="1" applyFill="1" applyBorder="1" applyProtection="1">
      <protection locked="0"/>
    </xf>
    <xf numFmtId="10" fontId="1" fillId="6" borderId="31" xfId="11" applyNumberFormat="1" applyFont="1" applyFill="1" applyBorder="1" applyAlignment="1" applyProtection="1">
      <alignment horizontal="left"/>
      <protection locked="0"/>
    </xf>
    <xf numFmtId="173" fontId="1" fillId="6" borderId="43" xfId="9" applyNumberFormat="1" applyFont="1" applyFill="1" applyBorder="1" applyAlignment="1" applyProtection="1">
      <alignment horizontal="left"/>
      <protection locked="0"/>
    </xf>
    <xf numFmtId="0" fontId="1" fillId="0" borderId="31" xfId="14" applyBorder="1" applyAlignment="1" applyProtection="1">
      <alignment wrapText="1"/>
      <protection locked="0"/>
    </xf>
    <xf numFmtId="44" fontId="40" fillId="19" borderId="31" xfId="1" applyFont="1" applyFill="1" applyBorder="1" applyProtection="1">
      <protection locked="0"/>
    </xf>
    <xf numFmtId="44" fontId="1" fillId="8" borderId="31" xfId="1" applyFont="1" applyFill="1" applyBorder="1" applyProtection="1">
      <protection locked="0"/>
    </xf>
    <xf numFmtId="44" fontId="17" fillId="6" borderId="31" xfId="1" applyFill="1" applyBorder="1" applyProtection="1">
      <protection locked="0"/>
    </xf>
    <xf numFmtId="0" fontId="1" fillId="6" borderId="2" xfId="0" applyFont="1" applyFill="1" applyBorder="1" applyAlignment="1" applyProtection="1">
      <alignment vertical="center"/>
      <protection locked="0"/>
    </xf>
    <xf numFmtId="2" fontId="1" fillId="7" borderId="3" xfId="1" applyNumberFormat="1" applyFont="1" applyFill="1" applyBorder="1" applyAlignment="1" applyProtection="1">
      <alignment horizontal="left"/>
      <protection locked="0"/>
    </xf>
    <xf numFmtId="0" fontId="1" fillId="0" borderId="2" xfId="0" applyFont="1" applyBorder="1" applyAlignment="1" applyProtection="1">
      <alignment horizontal="left" vertical="center" wrapText="1" readingOrder="1"/>
      <protection locked="0"/>
    </xf>
    <xf numFmtId="44" fontId="1" fillId="7" borderId="2" xfId="1" applyFont="1" applyFill="1" applyBorder="1" applyAlignment="1" applyProtection="1">
      <alignment horizontal="left" wrapText="1" readingOrder="1"/>
      <protection locked="0"/>
    </xf>
    <xf numFmtId="2" fontId="1" fillId="7" borderId="2" xfId="1" applyNumberFormat="1" applyFont="1" applyFill="1" applyBorder="1" applyAlignment="1" applyProtection="1">
      <alignment horizontal="left" wrapText="1" readingOrder="1"/>
      <protection locked="0"/>
    </xf>
    <xf numFmtId="17" fontId="1" fillId="7" borderId="81" xfId="0" applyNumberFormat="1" applyFont="1" applyFill="1" applyBorder="1" applyProtection="1">
      <protection locked="0"/>
    </xf>
    <xf numFmtId="168" fontId="17" fillId="33" borderId="31" xfId="0" applyNumberFormat="1" applyFont="1" applyFill="1" applyBorder="1"/>
    <xf numFmtId="9" fontId="0" fillId="33" borderId="31" xfId="28" applyFont="1" applyFill="1" applyBorder="1"/>
    <xf numFmtId="0" fontId="7" fillId="0" borderId="2" xfId="0" applyFont="1" applyBorder="1" applyAlignment="1" applyProtection="1">
      <alignment horizontal="left" vertical="center" wrapText="1" readingOrder="1"/>
      <protection locked="0"/>
    </xf>
    <xf numFmtId="44" fontId="7" fillId="7" borderId="2" xfId="1" applyFont="1" applyFill="1" applyBorder="1" applyAlignment="1" applyProtection="1">
      <alignment horizontal="left" wrapText="1" readingOrder="1"/>
      <protection locked="0"/>
    </xf>
    <xf numFmtId="44" fontId="23" fillId="0" borderId="114" xfId="12" applyFont="1" applyBorder="1" applyAlignment="1" applyProtection="1">
      <alignment horizontal="center"/>
    </xf>
    <xf numFmtId="44" fontId="23" fillId="0" borderId="116" xfId="12" applyFont="1" applyBorder="1" applyAlignment="1" applyProtection="1">
      <alignment horizontal="center"/>
    </xf>
    <xf numFmtId="170" fontId="76" fillId="18" borderId="0" xfId="18" applyNumberFormat="1" applyFont="1" applyFill="1" applyBorder="1" applyProtection="1"/>
    <xf numFmtId="170" fontId="75" fillId="18" borderId="0" xfId="18" applyNumberFormat="1" applyFont="1" applyFill="1" applyBorder="1" applyAlignment="1" applyProtection="1">
      <alignment horizontal="left" indent="2"/>
    </xf>
    <xf numFmtId="0" fontId="74" fillId="18" borderId="0" xfId="0" applyFont="1" applyFill="1" applyProtection="1">
      <protection locked="0"/>
    </xf>
    <xf numFmtId="0" fontId="48" fillId="18" borderId="0" xfId="0" applyFont="1" applyFill="1" applyAlignment="1" applyProtection="1">
      <alignment horizontal="center" wrapText="1"/>
      <protection locked="0"/>
    </xf>
    <xf numFmtId="0" fontId="70" fillId="18" borderId="0" xfId="0" applyFont="1" applyFill="1" applyProtection="1">
      <protection locked="0"/>
    </xf>
    <xf numFmtId="0" fontId="75" fillId="18" borderId="0" xfId="0" applyFont="1" applyFill="1" applyProtection="1">
      <protection locked="0"/>
    </xf>
    <xf numFmtId="0" fontId="75" fillId="18" borderId="0" xfId="0" applyFont="1" applyFill="1"/>
    <xf numFmtId="170" fontId="75" fillId="18" borderId="0" xfId="18" applyNumberFormat="1" applyFont="1" applyFill="1" applyBorder="1" applyAlignment="1" applyProtection="1">
      <alignment horizontal="left" indent="2"/>
      <protection locked="0"/>
    </xf>
    <xf numFmtId="0" fontId="75" fillId="18" borderId="0" xfId="0" applyFont="1" applyFill="1" applyAlignment="1" applyProtection="1">
      <alignment horizontal="left" indent="1"/>
      <protection locked="0"/>
    </xf>
    <xf numFmtId="0" fontId="75" fillId="18" borderId="0" xfId="0" applyFont="1" applyFill="1" applyAlignment="1" applyProtection="1">
      <alignment horizontal="left" wrapText="1" indent="1"/>
      <protection locked="0"/>
    </xf>
    <xf numFmtId="44" fontId="75" fillId="18" borderId="0" xfId="18" applyFont="1" applyFill="1" applyBorder="1" applyAlignment="1" applyProtection="1">
      <alignment horizontal="left" indent="2"/>
    </xf>
    <xf numFmtId="170" fontId="75" fillId="0" borderId="0" xfId="18" applyNumberFormat="1" applyFont="1" applyFill="1" applyBorder="1" applyAlignment="1" applyProtection="1">
      <alignment horizontal="left" indent="2"/>
    </xf>
    <xf numFmtId="9" fontId="70" fillId="18" borderId="0" xfId="15" applyFont="1" applyFill="1" applyBorder="1" applyProtection="1"/>
    <xf numFmtId="0" fontId="0" fillId="0" borderId="0" xfId="0" applyProtection="1">
      <protection locked="0"/>
    </xf>
    <xf numFmtId="2" fontId="70" fillId="18" borderId="0" xfId="0" applyNumberFormat="1" applyFont="1" applyFill="1"/>
    <xf numFmtId="0" fontId="75" fillId="0" borderId="0" xfId="0" applyFont="1" applyProtection="1">
      <protection locked="0"/>
    </xf>
    <xf numFmtId="0" fontId="48" fillId="0" borderId="0" xfId="0" applyFont="1" applyAlignment="1" applyProtection="1">
      <alignment horizontal="center" wrapText="1"/>
      <protection locked="0"/>
    </xf>
    <xf numFmtId="0" fontId="75" fillId="0" borderId="0" xfId="0" applyFont="1"/>
    <xf numFmtId="170" fontId="75" fillId="0" borderId="0" xfId="18" applyNumberFormat="1" applyFont="1" applyFill="1" applyBorder="1" applyAlignment="1" applyProtection="1">
      <alignment horizontal="left" indent="2"/>
      <protection locked="0"/>
    </xf>
    <xf numFmtId="9" fontId="75" fillId="0" borderId="0" xfId="0" applyNumberFormat="1" applyFont="1" applyAlignment="1">
      <alignment horizontal="center"/>
    </xf>
    <xf numFmtId="0" fontId="75" fillId="0" borderId="0" xfId="0" applyFont="1" applyAlignment="1">
      <alignment horizontal="center"/>
    </xf>
    <xf numFmtId="170" fontId="70" fillId="0" borderId="0" xfId="18" applyNumberFormat="1" applyFont="1" applyFill="1" applyBorder="1" applyAlignment="1" applyProtection="1">
      <alignment horizontal="left" indent="2"/>
      <protection locked="0"/>
    </xf>
    <xf numFmtId="170" fontId="75" fillId="0" borderId="0" xfId="18" applyNumberFormat="1" applyFont="1" applyFill="1" applyBorder="1" applyProtection="1">
      <protection locked="0"/>
    </xf>
    <xf numFmtId="9" fontId="75" fillId="0" borderId="0" xfId="28" applyFont="1" applyFill="1" applyBorder="1" applyAlignment="1" applyProtection="1">
      <alignment horizontal="center"/>
      <protection locked="0"/>
    </xf>
    <xf numFmtId="170" fontId="70" fillId="0" borderId="0" xfId="18" applyNumberFormat="1" applyFont="1" applyFill="1" applyBorder="1" applyAlignment="1" applyProtection="1">
      <alignment horizontal="left" indent="2"/>
    </xf>
    <xf numFmtId="170" fontId="76" fillId="0" borderId="0" xfId="18" applyNumberFormat="1" applyFont="1" applyFill="1" applyBorder="1" applyProtection="1"/>
    <xf numFmtId="0" fontId="70" fillId="0" borderId="0" xfId="0" applyFont="1"/>
    <xf numFmtId="170" fontId="75" fillId="0" borderId="0" xfId="18" applyNumberFormat="1" applyFont="1" applyFill="1" applyBorder="1" applyProtection="1"/>
    <xf numFmtId="9" fontId="70" fillId="0" borderId="0" xfId="15" applyFont="1" applyFill="1" applyBorder="1" applyProtection="1"/>
    <xf numFmtId="2" fontId="70" fillId="0" borderId="0" xfId="0" applyNumberFormat="1" applyFont="1"/>
    <xf numFmtId="0" fontId="30" fillId="18" borderId="31" xfId="0" applyFont="1" applyFill="1" applyBorder="1" applyProtection="1">
      <protection locked="0"/>
    </xf>
    <xf numFmtId="0" fontId="31" fillId="18" borderId="31" xfId="0" applyFont="1" applyFill="1" applyBorder="1" applyAlignment="1" applyProtection="1">
      <alignment horizontal="center" wrapText="1"/>
      <protection locked="0"/>
    </xf>
    <xf numFmtId="0" fontId="29" fillId="43" borderId="31" xfId="0" applyFont="1" applyFill="1" applyBorder="1" applyProtection="1">
      <protection locked="0"/>
    </xf>
    <xf numFmtId="0" fontId="31" fillId="43" borderId="31" xfId="0" applyFont="1" applyFill="1" applyBorder="1" applyProtection="1">
      <protection locked="0"/>
    </xf>
    <xf numFmtId="0" fontId="31" fillId="43" borderId="31" xfId="0" applyFont="1" applyFill="1" applyBorder="1"/>
    <xf numFmtId="0" fontId="31" fillId="18" borderId="31" xfId="0" applyFont="1" applyFill="1" applyBorder="1" applyProtection="1">
      <protection locked="0"/>
    </xf>
    <xf numFmtId="9" fontId="31" fillId="18" borderId="31" xfId="0" applyNumberFormat="1" applyFont="1" applyFill="1" applyBorder="1" applyAlignment="1">
      <alignment horizontal="center"/>
    </xf>
    <xf numFmtId="0" fontId="29" fillId="18" borderId="31" xfId="0" applyFont="1" applyFill="1" applyBorder="1" applyProtection="1">
      <protection locked="0"/>
    </xf>
    <xf numFmtId="0" fontId="31" fillId="18" borderId="31" xfId="0" applyFont="1" applyFill="1" applyBorder="1" applyAlignment="1">
      <alignment horizontal="center"/>
    </xf>
    <xf numFmtId="0" fontId="31" fillId="18" borderId="31" xfId="0" applyFont="1" applyFill="1" applyBorder="1" applyAlignment="1" applyProtection="1">
      <alignment horizontal="left" indent="1"/>
      <protection locked="0"/>
    </xf>
    <xf numFmtId="0" fontId="31" fillId="18" borderId="31" xfId="0" applyFont="1" applyFill="1" applyBorder="1" applyAlignment="1" applyProtection="1">
      <alignment horizontal="left" wrapText="1" indent="1"/>
      <protection locked="0"/>
    </xf>
    <xf numFmtId="0" fontId="31" fillId="18" borderId="31" xfId="0" applyFont="1" applyFill="1" applyBorder="1"/>
    <xf numFmtId="0" fontId="29" fillId="18" borderId="0" xfId="0" applyFont="1" applyFill="1" applyProtection="1">
      <protection locked="0"/>
    </xf>
    <xf numFmtId="170" fontId="77" fillId="18" borderId="0" xfId="18" applyNumberFormat="1" applyFont="1" applyFill="1" applyBorder="1" applyProtection="1"/>
    <xf numFmtId="0" fontId="29" fillId="18" borderId="0" xfId="0" applyFont="1" applyFill="1"/>
    <xf numFmtId="0" fontId="31" fillId="18" borderId="0" xfId="0" applyFont="1" applyFill="1" applyProtection="1">
      <protection locked="0"/>
    </xf>
    <xf numFmtId="170" fontId="31" fillId="18" borderId="0" xfId="18" applyNumberFormat="1" applyFont="1" applyFill="1" applyBorder="1" applyProtection="1"/>
    <xf numFmtId="170" fontId="31" fillId="18" borderId="0" xfId="18" applyNumberFormat="1" applyFont="1" applyFill="1" applyBorder="1" applyAlignment="1" applyProtection="1">
      <alignment horizontal="left" indent="2"/>
    </xf>
    <xf numFmtId="0" fontId="29" fillId="18" borderId="32" xfId="0" applyFont="1" applyFill="1" applyBorder="1" applyProtection="1">
      <protection locked="0"/>
    </xf>
    <xf numFmtId="9" fontId="29" fillId="18" borderId="32" xfId="15" applyFont="1" applyFill="1" applyBorder="1" applyProtection="1"/>
    <xf numFmtId="0" fontId="29" fillId="18" borderId="32" xfId="0" applyFont="1" applyFill="1" applyBorder="1"/>
    <xf numFmtId="2" fontId="29" fillId="18" borderId="0" xfId="0" applyNumberFormat="1" applyFont="1" applyFill="1"/>
    <xf numFmtId="0" fontId="31" fillId="0" borderId="0" xfId="0" applyFont="1" applyProtection="1">
      <protection locked="0"/>
    </xf>
    <xf numFmtId="9" fontId="31" fillId="6" borderId="31" xfId="28" applyFont="1" applyFill="1" applyBorder="1" applyAlignment="1" applyProtection="1">
      <alignment horizontal="center"/>
      <protection locked="0"/>
    </xf>
    <xf numFmtId="3" fontId="31" fillId="6" borderId="31" xfId="18" applyNumberFormat="1" applyFont="1" applyFill="1" applyBorder="1" applyAlignment="1" applyProtection="1">
      <alignment horizontal="left" indent="2"/>
      <protection locked="0"/>
    </xf>
    <xf numFmtId="3" fontId="31" fillId="18" borderId="31" xfId="18" applyNumberFormat="1" applyFont="1" applyFill="1" applyBorder="1" applyAlignment="1" applyProtection="1">
      <alignment horizontal="left" indent="2"/>
      <protection locked="0"/>
    </xf>
    <xf numFmtId="3" fontId="29" fillId="18" borderId="31" xfId="18" applyNumberFormat="1" applyFont="1" applyFill="1" applyBorder="1" applyAlignment="1" applyProtection="1">
      <alignment horizontal="left" indent="2"/>
      <protection locked="0"/>
    </xf>
    <xf numFmtId="3" fontId="31" fillId="0" borderId="31" xfId="18" applyNumberFormat="1" applyFont="1" applyFill="1" applyBorder="1" applyAlignment="1" applyProtection="1">
      <alignment horizontal="left" indent="2"/>
    </xf>
    <xf numFmtId="3" fontId="29" fillId="18" borderId="31" xfId="18" applyNumberFormat="1" applyFont="1" applyFill="1" applyBorder="1" applyAlignment="1" applyProtection="1">
      <alignment horizontal="left" indent="2"/>
    </xf>
    <xf numFmtId="3" fontId="31" fillId="18" borderId="31" xfId="18" applyNumberFormat="1" applyFont="1" applyFill="1" applyBorder="1" applyAlignment="1" applyProtection="1">
      <alignment horizontal="left" indent="2"/>
    </xf>
    <xf numFmtId="0" fontId="29" fillId="0" borderId="31" xfId="14" applyFont="1" applyBorder="1" applyAlignment="1">
      <alignment horizontal="left" vertical="center" wrapText="1" indent="1"/>
    </xf>
    <xf numFmtId="0" fontId="29" fillId="18" borderId="46" xfId="0" applyFont="1" applyFill="1" applyBorder="1" applyProtection="1">
      <protection locked="0"/>
    </xf>
    <xf numFmtId="3" fontId="31" fillId="18" borderId="46" xfId="18" applyNumberFormat="1" applyFont="1" applyFill="1" applyBorder="1" applyProtection="1">
      <protection locked="0"/>
    </xf>
    <xf numFmtId="0" fontId="36" fillId="0" borderId="31" xfId="0" applyFont="1" applyBorder="1" applyProtection="1">
      <protection locked="0"/>
    </xf>
    <xf numFmtId="3" fontId="36" fillId="0" borderId="31" xfId="0" applyNumberFormat="1" applyFont="1" applyBorder="1" applyProtection="1">
      <protection locked="0"/>
    </xf>
    <xf numFmtId="0" fontId="31" fillId="18" borderId="46" xfId="0" applyFont="1" applyFill="1" applyBorder="1" applyAlignment="1">
      <alignment horizontal="center"/>
    </xf>
    <xf numFmtId="3" fontId="31" fillId="6" borderId="31" xfId="18" applyNumberFormat="1" applyFont="1" applyFill="1" applyBorder="1" applyAlignment="1" applyProtection="1">
      <alignment horizontal="left" indent="2"/>
    </xf>
    <xf numFmtId="0" fontId="2" fillId="0" borderId="0" xfId="21" applyFont="1" applyAlignment="1">
      <alignment horizontal="left" vertical="center" wrapText="1"/>
    </xf>
    <xf numFmtId="0" fontId="72" fillId="42" borderId="32" xfId="21" applyFont="1" applyFill="1" applyBorder="1" applyAlignment="1" applyProtection="1">
      <alignment horizontal="left" vertical="center" wrapText="1"/>
      <protection locked="0"/>
    </xf>
    <xf numFmtId="172" fontId="1" fillId="0" borderId="64" xfId="9" applyFont="1" applyBorder="1" applyAlignment="1" applyProtection="1">
      <alignment horizontal="center"/>
      <protection locked="0"/>
    </xf>
    <xf numFmtId="172" fontId="1" fillId="0" borderId="68" xfId="9" applyFont="1" applyBorder="1" applyAlignment="1" applyProtection="1">
      <alignment horizontal="center"/>
      <protection locked="0"/>
    </xf>
    <xf numFmtId="172" fontId="1" fillId="0" borderId="75" xfId="9" applyFont="1" applyBorder="1" applyAlignment="1" applyProtection="1">
      <alignment horizontal="center"/>
      <protection locked="0"/>
    </xf>
    <xf numFmtId="172" fontId="1" fillId="0" borderId="87" xfId="9" applyFont="1" applyBorder="1" applyAlignment="1" applyProtection="1">
      <alignment horizontal="center"/>
      <protection locked="0"/>
    </xf>
    <xf numFmtId="44" fontId="1" fillId="0" borderId="96" xfId="1" applyFont="1" applyBorder="1" applyAlignment="1">
      <alignment horizontal="center"/>
    </xf>
    <xf numFmtId="44" fontId="1" fillId="0" borderId="84" xfId="1" applyFont="1" applyBorder="1" applyAlignment="1">
      <alignment horizontal="center"/>
    </xf>
    <xf numFmtId="44" fontId="1" fillId="0" borderId="77" xfId="1" applyFont="1" applyBorder="1" applyAlignment="1">
      <alignment horizontal="center"/>
    </xf>
    <xf numFmtId="172" fontId="18" fillId="0" borderId="98" xfId="9" applyBorder="1" applyAlignment="1">
      <alignment horizontal="center"/>
    </xf>
    <xf numFmtId="172" fontId="18" fillId="0" borderId="61" xfId="9" applyBorder="1" applyAlignment="1">
      <alignment horizontal="center"/>
    </xf>
    <xf numFmtId="2" fontId="18" fillId="0" borderId="97" xfId="9" applyNumberFormat="1" applyBorder="1" applyAlignment="1">
      <alignment horizontal="center"/>
    </xf>
    <xf numFmtId="2" fontId="18" fillId="0" borderId="98" xfId="9" applyNumberFormat="1" applyBorder="1" applyAlignment="1">
      <alignment horizontal="center"/>
    </xf>
    <xf numFmtId="2" fontId="18" fillId="0" borderId="61" xfId="9" applyNumberFormat="1" applyBorder="1" applyAlignment="1">
      <alignment horizontal="center"/>
    </xf>
    <xf numFmtId="172" fontId="1" fillId="0" borderId="64" xfId="9" applyFont="1" applyBorder="1" applyAlignment="1" applyProtection="1">
      <alignment horizontal="left" vertical="top"/>
      <protection locked="0"/>
    </xf>
    <xf numFmtId="172" fontId="1" fillId="0" borderId="68" xfId="9" applyFont="1" applyBorder="1" applyAlignment="1" applyProtection="1">
      <alignment horizontal="left" vertical="top"/>
      <protection locked="0"/>
    </xf>
    <xf numFmtId="172" fontId="1" fillId="0" borderId="87" xfId="9" applyFont="1" applyBorder="1" applyAlignment="1" applyProtection="1">
      <alignment horizontal="left" vertical="top"/>
      <protection locked="0"/>
    </xf>
    <xf numFmtId="172" fontId="8" fillId="0" borderId="99" xfId="9" applyFont="1" applyBorder="1" applyAlignment="1">
      <alignment horizontal="center"/>
    </xf>
    <xf numFmtId="172" fontId="8" fillId="0" borderId="36" xfId="9" applyFont="1" applyBorder="1" applyAlignment="1">
      <alignment horizontal="center"/>
    </xf>
    <xf numFmtId="2" fontId="18" fillId="0" borderId="48" xfId="9" applyNumberFormat="1" applyBorder="1" applyAlignment="1">
      <alignment horizontal="center"/>
    </xf>
    <xf numFmtId="2" fontId="18" fillId="0" borderId="33" xfId="9" applyNumberFormat="1" applyBorder="1" applyAlignment="1">
      <alignment horizontal="center"/>
    </xf>
    <xf numFmtId="2" fontId="18" fillId="0" borderId="34" xfId="9" applyNumberFormat="1" applyBorder="1" applyAlignment="1">
      <alignment horizontal="center"/>
    </xf>
    <xf numFmtId="2" fontId="18" fillId="0" borderId="100" xfId="9" applyNumberFormat="1" applyBorder="1" applyAlignment="1">
      <alignment horizontal="center"/>
    </xf>
    <xf numFmtId="2" fontId="18" fillId="0" borderId="101" xfId="9" applyNumberFormat="1" applyBorder="1" applyAlignment="1">
      <alignment horizontal="center"/>
    </xf>
    <xf numFmtId="2" fontId="18" fillId="0" borderId="102" xfId="9" applyNumberFormat="1" applyBorder="1" applyAlignment="1">
      <alignment horizontal="center"/>
    </xf>
    <xf numFmtId="44" fontId="1" fillId="0" borderId="122" xfId="1" applyFont="1" applyBorder="1" applyAlignment="1">
      <alignment horizontal="center"/>
    </xf>
    <xf numFmtId="172" fontId="8" fillId="0" borderId="64" xfId="9" applyFont="1" applyBorder="1" applyAlignment="1" applyProtection="1">
      <alignment horizontal="center"/>
      <protection locked="0"/>
    </xf>
    <xf numFmtId="172" fontId="8" fillId="0" borderId="68" xfId="9" applyFont="1" applyBorder="1" applyAlignment="1" applyProtection="1">
      <alignment horizontal="center"/>
      <protection locked="0"/>
    </xf>
    <xf numFmtId="172" fontId="8" fillId="0" borderId="75" xfId="9" applyFont="1" applyBorder="1" applyAlignment="1" applyProtection="1">
      <alignment horizontal="center"/>
      <protection locked="0"/>
    </xf>
    <xf numFmtId="166" fontId="11" fillId="0" borderId="26" xfId="0" applyNumberFormat="1" applyFont="1" applyBorder="1" applyAlignment="1">
      <alignment horizontal="center"/>
    </xf>
    <xf numFmtId="166" fontId="11" fillId="0" borderId="25" xfId="0" applyNumberFormat="1" applyFont="1" applyBorder="1" applyAlignment="1">
      <alignment horizontal="center"/>
    </xf>
    <xf numFmtId="166" fontId="11" fillId="0" borderId="121" xfId="0" applyNumberFormat="1" applyFont="1" applyBorder="1" applyAlignment="1">
      <alignment horizontal="center"/>
    </xf>
    <xf numFmtId="166" fontId="11" fillId="0" borderId="99" xfId="0" applyNumberFormat="1" applyFont="1" applyBorder="1" applyAlignment="1">
      <alignment horizontal="center"/>
    </xf>
    <xf numFmtId="166" fontId="11" fillId="0" borderId="36" xfId="0" applyNumberFormat="1" applyFont="1" applyBorder="1" applyAlignment="1">
      <alignment horizontal="center"/>
    </xf>
    <xf numFmtId="166" fontId="11" fillId="0" borderId="57" xfId="0" applyNumberFormat="1" applyFont="1" applyBorder="1" applyAlignment="1">
      <alignment horizontal="center"/>
    </xf>
    <xf numFmtId="166" fontId="3" fillId="0" borderId="0" xfId="0" applyNumberFormat="1" applyFont="1" applyAlignment="1">
      <alignment horizontal="left" vertical="top" wrapText="1"/>
    </xf>
    <xf numFmtId="166" fontId="13" fillId="0" borderId="0" xfId="0" applyNumberFormat="1" applyFont="1" applyAlignment="1">
      <alignment horizontal="center"/>
    </xf>
    <xf numFmtId="166" fontId="12" fillId="2" borderId="105" xfId="0" applyNumberFormat="1" applyFont="1" applyFill="1" applyBorder="1" applyAlignment="1">
      <alignment horizontal="center"/>
    </xf>
    <xf numFmtId="166" fontId="12" fillId="2" borderId="1" xfId="0" applyNumberFormat="1" applyFont="1" applyFill="1" applyBorder="1" applyAlignment="1">
      <alignment horizontal="center"/>
    </xf>
    <xf numFmtId="166" fontId="3" fillId="2" borderId="103" xfId="0" applyNumberFormat="1" applyFont="1" applyFill="1" applyBorder="1" applyAlignment="1">
      <alignment horizontal="center"/>
    </xf>
    <xf numFmtId="166" fontId="3" fillId="2" borderId="104" xfId="0" applyNumberFormat="1" applyFont="1" applyFill="1" applyBorder="1" applyAlignment="1">
      <alignment horizontal="center"/>
    </xf>
    <xf numFmtId="166" fontId="14" fillId="2" borderId="114" xfId="0" applyNumberFormat="1" applyFont="1" applyFill="1" applyBorder="1" applyAlignment="1">
      <alignment horizontal="center"/>
    </xf>
    <xf numFmtId="166" fontId="14" fillId="2" borderId="98" xfId="0" applyNumberFormat="1" applyFont="1" applyFill="1" applyBorder="1" applyAlignment="1">
      <alignment horizontal="center"/>
    </xf>
    <xf numFmtId="166" fontId="14" fillId="2" borderId="116" xfId="0" applyNumberFormat="1" applyFont="1" applyFill="1" applyBorder="1" applyAlignment="1">
      <alignment horizontal="center"/>
    </xf>
    <xf numFmtId="166" fontId="11" fillId="0" borderId="47" xfId="0" applyNumberFormat="1" applyFont="1" applyBorder="1" applyAlignment="1">
      <alignment horizontal="center"/>
    </xf>
    <xf numFmtId="166" fontId="11" fillId="0" borderId="58" xfId="0" applyNumberFormat="1" applyFont="1" applyBorder="1" applyAlignment="1">
      <alignment horizontal="center"/>
    </xf>
    <xf numFmtId="166" fontId="11" fillId="0" borderId="51" xfId="0" applyNumberFormat="1" applyFont="1" applyBorder="1" applyAlignment="1">
      <alignment horizontal="center"/>
    </xf>
    <xf numFmtId="166" fontId="3" fillId="2" borderId="114" xfId="0" applyNumberFormat="1" applyFont="1" applyFill="1" applyBorder="1" applyAlignment="1">
      <alignment horizontal="center"/>
    </xf>
    <xf numFmtId="166" fontId="3" fillId="2" borderId="98" xfId="0" applyNumberFormat="1" applyFont="1" applyFill="1" applyBorder="1" applyAlignment="1">
      <alignment horizontal="center"/>
    </xf>
    <xf numFmtId="166" fontId="11" fillId="2" borderId="99" xfId="0" applyNumberFormat="1" applyFont="1" applyFill="1" applyBorder="1" applyAlignment="1">
      <alignment horizontal="center"/>
    </xf>
    <xf numFmtId="166" fontId="11" fillId="2" borderId="36" xfId="0" applyNumberFormat="1" applyFont="1" applyFill="1" applyBorder="1" applyAlignment="1">
      <alignment horizontal="center"/>
    </xf>
    <xf numFmtId="166" fontId="11" fillId="2" borderId="37" xfId="0" applyNumberFormat="1" applyFont="1" applyFill="1" applyBorder="1" applyAlignment="1">
      <alignment horizontal="center"/>
    </xf>
    <xf numFmtId="166" fontId="12" fillId="2" borderId="35" xfId="0" applyNumberFormat="1" applyFont="1" applyFill="1" applyBorder="1" applyAlignment="1">
      <alignment horizontal="center"/>
    </xf>
    <xf numFmtId="166" fontId="12" fillId="2" borderId="36" xfId="0" applyNumberFormat="1" applyFont="1" applyFill="1" applyBorder="1" applyAlignment="1">
      <alignment horizontal="center"/>
    </xf>
    <xf numFmtId="166" fontId="12" fillId="2" borderId="37" xfId="0" applyNumberFormat="1" applyFont="1" applyFill="1" applyBorder="1" applyAlignment="1">
      <alignment horizontal="center"/>
    </xf>
    <xf numFmtId="0" fontId="11" fillId="0" borderId="83" xfId="0" applyFont="1" applyBorder="1" applyAlignment="1">
      <alignment horizontal="left" wrapText="1"/>
    </xf>
    <xf numFmtId="0" fontId="11" fillId="0" borderId="33" xfId="0" applyFont="1" applyBorder="1" applyAlignment="1">
      <alignment horizontal="left" wrapText="1"/>
    </xf>
    <xf numFmtId="0" fontId="11" fillId="0" borderId="59" xfId="0" applyFont="1" applyBorder="1" applyAlignment="1">
      <alignment horizontal="left" wrapText="1"/>
    </xf>
    <xf numFmtId="0" fontId="11" fillId="0" borderId="93" xfId="0" applyFont="1" applyBorder="1" applyAlignment="1">
      <alignment horizontal="left" wrapText="1"/>
    </xf>
    <xf numFmtId="0" fontId="11" fillId="0" borderId="32" xfId="0" applyFont="1" applyBorder="1" applyAlignment="1">
      <alignment horizontal="left" wrapText="1"/>
    </xf>
    <xf numFmtId="0" fontId="11" fillId="0" borderId="78" xfId="0" applyFont="1" applyBorder="1" applyAlignment="1">
      <alignment horizontal="left" wrapText="1"/>
    </xf>
    <xf numFmtId="3" fontId="12" fillId="25" borderId="97" xfId="0" applyNumberFormat="1" applyFont="1" applyFill="1" applyBorder="1" applyAlignment="1">
      <alignment horizontal="center"/>
    </xf>
    <xf numFmtId="3" fontId="12" fillId="25" borderId="98" xfId="0" applyNumberFormat="1" applyFont="1" applyFill="1" applyBorder="1" applyAlignment="1">
      <alignment horizontal="center"/>
    </xf>
    <xf numFmtId="3" fontId="12" fillId="25" borderId="116" xfId="0" applyNumberFormat="1" applyFont="1" applyFill="1" applyBorder="1" applyAlignment="1">
      <alignment horizontal="center"/>
    </xf>
    <xf numFmtId="44" fontId="11" fillId="10" borderId="48" xfId="1" applyFont="1" applyFill="1" applyBorder="1" applyAlignment="1">
      <alignment horizontal="center"/>
    </xf>
    <xf numFmtId="44" fontId="11" fillId="10" borderId="33" xfId="1" applyFont="1" applyFill="1" applyBorder="1" applyAlignment="1">
      <alignment horizontal="center"/>
    </xf>
    <xf numFmtId="44" fontId="11" fillId="10" borderId="34" xfId="1" applyFont="1" applyFill="1" applyBorder="1" applyAlignment="1">
      <alignment horizontal="center"/>
    </xf>
    <xf numFmtId="44" fontId="3" fillId="25" borderId="97" xfId="1" applyFont="1" applyFill="1" applyBorder="1" applyAlignment="1">
      <alignment horizontal="center"/>
    </xf>
    <xf numFmtId="44" fontId="3" fillId="25" borderId="98" xfId="1" applyFont="1" applyFill="1" applyBorder="1" applyAlignment="1">
      <alignment horizontal="center"/>
    </xf>
    <xf numFmtId="44" fontId="3" fillId="25" borderId="116" xfId="1" applyFont="1" applyFill="1" applyBorder="1" applyAlignment="1">
      <alignment horizontal="center"/>
    </xf>
    <xf numFmtId="44" fontId="11" fillId="25" borderId="97" xfId="1" applyFont="1" applyFill="1" applyBorder="1" applyAlignment="1">
      <alignment horizontal="center"/>
    </xf>
    <xf numFmtId="44" fontId="11" fillId="25" borderId="98" xfId="1" applyFont="1" applyFill="1" applyBorder="1" applyAlignment="1">
      <alignment horizontal="center"/>
    </xf>
    <xf numFmtId="44" fontId="11" fillId="25" borderId="116" xfId="1" applyFont="1" applyFill="1" applyBorder="1" applyAlignment="1">
      <alignment horizontal="center"/>
    </xf>
    <xf numFmtId="0" fontId="11" fillId="0" borderId="114" xfId="0" applyFont="1" applyBorder="1" applyAlignment="1">
      <alignment horizontal="left" wrapText="1"/>
    </xf>
    <xf numFmtId="0" fontId="11" fillId="0" borderId="98" xfId="0" applyFont="1" applyBorder="1" applyAlignment="1">
      <alignment horizontal="left" wrapText="1"/>
    </xf>
    <xf numFmtId="0" fontId="11" fillId="0" borderId="116" xfId="0" applyFont="1" applyBorder="1" applyAlignment="1">
      <alignment horizontal="left" wrapText="1"/>
    </xf>
    <xf numFmtId="0" fontId="41" fillId="0" borderId="0" xfId="16" applyFont="1" applyAlignment="1">
      <alignment horizontal="center"/>
    </xf>
    <xf numFmtId="0" fontId="29" fillId="0" borderId="47" xfId="24" applyFont="1" applyBorder="1" applyAlignment="1">
      <alignment horizontal="center"/>
    </xf>
    <xf numFmtId="0" fontId="29" fillId="0" borderId="51" xfId="24" applyFont="1" applyBorder="1" applyAlignment="1">
      <alignment horizontal="center"/>
    </xf>
    <xf numFmtId="0" fontId="70" fillId="18" borderId="0" xfId="0" applyFont="1" applyFill="1" applyAlignment="1" applyProtection="1">
      <alignment horizontal="center" vertical="center"/>
      <protection locked="0"/>
    </xf>
    <xf numFmtId="0" fontId="23" fillId="0" borderId="48" xfId="3" applyFont="1" applyBorder="1" applyAlignment="1">
      <alignment horizontal="left"/>
    </xf>
    <xf numFmtId="0" fontId="23" fillId="0" borderId="33" xfId="3" applyFont="1" applyBorder="1" applyAlignment="1">
      <alignment horizontal="left"/>
    </xf>
    <xf numFmtId="0" fontId="23" fillId="0" borderId="34" xfId="3" applyFont="1" applyBorder="1" applyAlignment="1">
      <alignment horizontal="left"/>
    </xf>
    <xf numFmtId="9" fontId="24" fillId="0" borderId="43" xfId="3" applyNumberFormat="1" applyFont="1" applyBorder="1" applyAlignment="1">
      <alignment horizontal="center"/>
    </xf>
    <xf numFmtId="9" fontId="24" fillId="0" borderId="67" xfId="3" applyNumberFormat="1" applyFont="1" applyBorder="1" applyAlignment="1">
      <alignment horizontal="center"/>
    </xf>
    <xf numFmtId="9" fontId="24" fillId="0" borderId="46" xfId="3" applyNumberFormat="1" applyFont="1" applyBorder="1" applyAlignment="1">
      <alignment horizontal="center"/>
    </xf>
    <xf numFmtId="0" fontId="23" fillId="0" borderId="35" xfId="3" applyFont="1" applyBorder="1" applyAlignment="1">
      <alignment horizontal="left"/>
    </xf>
    <xf numFmtId="0" fontId="23" fillId="0" borderId="36" xfId="3" applyFont="1" applyBorder="1" applyAlignment="1">
      <alignment horizontal="left"/>
    </xf>
    <xf numFmtId="0" fontId="23" fillId="0" borderId="37" xfId="3" applyFont="1" applyBorder="1" applyAlignment="1">
      <alignment horizontal="left"/>
    </xf>
    <xf numFmtId="0" fontId="23" fillId="0" borderId="93" xfId="3" applyFont="1" applyBorder="1" applyAlignment="1">
      <alignment horizontal="left"/>
    </xf>
    <xf numFmtId="0" fontId="23" fillId="0" borderId="32" xfId="3" applyFont="1" applyBorder="1" applyAlignment="1">
      <alignment horizontal="left"/>
    </xf>
    <xf numFmtId="0" fontId="23" fillId="0" borderId="78" xfId="3" applyFont="1" applyBorder="1" applyAlignment="1">
      <alignment horizontal="left"/>
    </xf>
    <xf numFmtId="0" fontId="23" fillId="0" borderId="35" xfId="13" applyFont="1" applyBorder="1" applyAlignment="1">
      <alignment horizontal="left"/>
    </xf>
    <xf numFmtId="0" fontId="23" fillId="0" borderId="36" xfId="13" applyFont="1" applyBorder="1" applyAlignment="1">
      <alignment horizontal="left"/>
    </xf>
    <xf numFmtId="0" fontId="23" fillId="0" borderId="37" xfId="13" applyFont="1" applyBorder="1" applyAlignment="1">
      <alignment horizontal="left"/>
    </xf>
    <xf numFmtId="0" fontId="23" fillId="0" borderId="93" xfId="13" applyFont="1" applyBorder="1" applyAlignment="1">
      <alignment horizontal="left"/>
    </xf>
    <xf numFmtId="0" fontId="23" fillId="0" borderId="32" xfId="13" applyFont="1" applyBorder="1" applyAlignment="1">
      <alignment horizontal="left"/>
    </xf>
    <xf numFmtId="0" fontId="23" fillId="0" borderId="78" xfId="13" applyFont="1" applyBorder="1" applyAlignment="1">
      <alignment horizontal="left"/>
    </xf>
    <xf numFmtId="0" fontId="29" fillId="18" borderId="31" xfId="0" applyFont="1" applyFill="1" applyBorder="1" applyAlignment="1" applyProtection="1">
      <alignment horizontal="center" vertical="center"/>
      <protection locked="0"/>
    </xf>
  </cellXfs>
  <cellStyles count="29">
    <cellStyle name="Comma 2" xfId="10" xr:uid="{00000000-0005-0000-0000-000000000000}"/>
    <cellStyle name="Comma 3" xfId="6" xr:uid="{00000000-0005-0000-0000-000001000000}"/>
    <cellStyle name="Currency" xfId="1" builtinId="4"/>
    <cellStyle name="Currency 2" xfId="12" xr:uid="{00000000-0005-0000-0000-000003000000}"/>
    <cellStyle name="Currency 2 3" xfId="18" xr:uid="{00000000-0005-0000-0000-000004000000}"/>
    <cellStyle name="Currency 3" xfId="8" xr:uid="{00000000-0005-0000-0000-000005000000}"/>
    <cellStyle name="Currency 4 2" xfId="17" xr:uid="{00000000-0005-0000-0000-000006000000}"/>
    <cellStyle name="Normal" xfId="0" builtinId="0"/>
    <cellStyle name="Normal 2" xfId="2" xr:uid="{00000000-0005-0000-0000-000008000000}"/>
    <cellStyle name="Normal 2 2" xfId="14" xr:uid="{00000000-0005-0000-0000-000009000000}"/>
    <cellStyle name="Normal 2 3" xfId="21" xr:uid="{B2141956-3A9E-4064-9050-AEB7320CE8F1}"/>
    <cellStyle name="Normal 3" xfId="5" xr:uid="{00000000-0005-0000-0000-00000A000000}"/>
    <cellStyle name="Normal 3 2" xfId="4" xr:uid="{00000000-0005-0000-0000-00000B000000}"/>
    <cellStyle name="Normal 4" xfId="9" xr:uid="{00000000-0005-0000-0000-00000C000000}"/>
    <cellStyle name="Normal 4 3" xfId="16" xr:uid="{00000000-0005-0000-0000-00000D000000}"/>
    <cellStyle name="Normal 5" xfId="13" xr:uid="{00000000-0005-0000-0000-00000E000000}"/>
    <cellStyle name="Normal 5 2" xfId="23" xr:uid="{05E196D0-5DB7-4DAB-984D-A8A3FB470953}"/>
    <cellStyle name="Normal 6" xfId="20" xr:uid="{00000000-0005-0000-0000-00000F000000}"/>
    <cellStyle name="Normal 7" xfId="22" xr:uid="{56AC6F2D-A9E5-4A22-B8AD-C25AD7391CF9}"/>
    <cellStyle name="Normal 9" xfId="3" xr:uid="{00000000-0005-0000-0000-000010000000}"/>
    <cellStyle name="Normal_Christal Financials 6-30-10FINAL" xfId="27" xr:uid="{7B6FED45-65C2-43A3-9B18-7034B0DE169D}"/>
    <cellStyle name="Normal_Chung Financials 5-24-10 Semi-Final" xfId="25" xr:uid="{C28DF701-CFC2-41EE-9B31-A7BF7647B362}"/>
    <cellStyle name="Normal_Gough Financials 11-26-03rc" xfId="24" xr:uid="{C8EEF7F2-4723-4FC3-BB19-521C9F74DDAB}"/>
    <cellStyle name="Normal_Scruggs Financials 6-15-10rs" xfId="26" xr:uid="{247B5CB8-7CDC-4131-9099-D92EAD258BB9}"/>
    <cellStyle name="Percent" xfId="28" builtinId="5"/>
    <cellStyle name="Percent 2" xfId="15" xr:uid="{00000000-0005-0000-0000-000015000000}"/>
    <cellStyle name="Percent 2 4" xfId="7" xr:uid="{00000000-0005-0000-0000-000016000000}"/>
    <cellStyle name="Percent 3" xfId="11" xr:uid="{00000000-0005-0000-0000-000017000000}"/>
    <cellStyle name="Percent 4 2" xfId="19" xr:uid="{00000000-0005-0000-0000-000018000000}"/>
  </cellStyles>
  <dxfs count="0"/>
  <tableStyles count="0" defaultTableStyle="TableStyleMedium2" defaultPivotStyle="PivotStyleLight16"/>
  <colors>
    <mruColors>
      <color rgb="FF88FA64"/>
      <color rgb="FF7F7F7F"/>
      <color rgb="FFEAD1DC"/>
      <color rgb="FFB6D7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8575" cap="rnd">
              <a:solidFill>
                <a:schemeClr val="accent1"/>
              </a:solidFill>
              <a:round/>
            </a:ln>
            <a:effectLst/>
          </c:spPr>
          <c:marker>
            <c:symbol val="none"/>
          </c:marker>
          <c:val>
            <c:numRef>
              <c:f>Payroll!$C$48:$N$48</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996-4BA5-A6D6-B42D0F771595}"/>
            </c:ext>
          </c:extLst>
        </c:ser>
        <c:dLbls>
          <c:showLegendKey val="0"/>
          <c:showVal val="0"/>
          <c:showCatName val="0"/>
          <c:showSerName val="0"/>
          <c:showPercent val="0"/>
          <c:showBubbleSize val="0"/>
        </c:dLbls>
        <c:smooth val="0"/>
        <c:axId val="955427728"/>
        <c:axId val="984783360"/>
      </c:lineChart>
      <c:catAx>
        <c:axId val="9554277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4783360"/>
        <c:crosses val="autoZero"/>
        <c:auto val="1"/>
        <c:lblAlgn val="ctr"/>
        <c:lblOffset val="100"/>
        <c:noMultiLvlLbl val="0"/>
      </c:catAx>
      <c:valAx>
        <c:axId val="9847833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5427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Cash Flow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092825896762905"/>
          <c:y val="0.19486111111111112"/>
          <c:w val="0.87129396325459318"/>
          <c:h val="0.64426837270341208"/>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'Projected Cash Flow'!$C$4:$N$4</c:f>
              <c:numCache>
                <c:formatCode>mmm\-yy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'Projected Cash Flow'!$B$52:$N$52</c:f>
              <c:numCache>
                <c:formatCode>_("$"* #,##0.00_);_("$"* \(#,##0.00\);_("$"* "-"??_);_(@_)</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7-8614-45A6-8FF9-733B5F8D9FFC}"/>
            </c:ext>
          </c:extLst>
        </c:ser>
        <c:dLbls>
          <c:dLblPos val="ctr"/>
          <c:showLegendKey val="0"/>
          <c:showVal val="1"/>
          <c:showCatName val="0"/>
          <c:showSerName val="0"/>
          <c:showPercent val="0"/>
          <c:showBubbleSize val="0"/>
        </c:dLbls>
        <c:smooth val="0"/>
        <c:axId val="31021375"/>
        <c:axId val="31022207"/>
      </c:lineChart>
      <c:dateAx>
        <c:axId val="31021375"/>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022207"/>
        <c:crosses val="autoZero"/>
        <c:auto val="1"/>
        <c:lblOffset val="100"/>
        <c:baseTimeUnit val="months"/>
      </c:dateAx>
      <c:valAx>
        <c:axId val="310222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0213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304800</xdr:colOff>
      <xdr:row>4</xdr:row>
      <xdr:rowOff>44450</xdr:rowOff>
    </xdr:from>
    <xdr:to>
      <xdr:col>5</xdr:col>
      <xdr:colOff>292100</xdr:colOff>
      <xdr:row>9</xdr:row>
      <xdr:rowOff>0</xdr:rowOff>
    </xdr:to>
    <xdr:sp macro="" textlink="">
      <xdr:nvSpPr>
        <xdr:cNvPr id="2" name="TextBox 1">
          <a:extLst>
            <a:ext uri="{FF2B5EF4-FFF2-40B4-BE49-F238E27FC236}">
              <a16:creationId xmlns:a16="http://schemas.microsoft.com/office/drawing/2014/main" id="{2F641D73-5C91-4323-8029-14D59B7CD17F}"/>
            </a:ext>
          </a:extLst>
        </xdr:cNvPr>
        <xdr:cNvSpPr txBox="1"/>
      </xdr:nvSpPr>
      <xdr:spPr>
        <a:xfrm>
          <a:off x="3848100" y="806450"/>
          <a:ext cx="3444875" cy="984250"/>
        </a:xfrm>
        <a:prstGeom prst="rect">
          <a:avLst/>
        </a:prstGeom>
        <a:solidFill>
          <a:schemeClr val="accent6">
            <a:lumMod val="60000"/>
            <a:lumOff val="4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*Fill out the Green areas with information relevant to your business or project. What is here is an illustrative example and may not apply to your business. Replace, delete, or add information as needed.</a:t>
          </a:r>
        </a:p>
      </xdr:txBody>
    </xdr:sp>
    <xdr:clientData/>
  </xdr:twoCellAnchor>
  <xdr:twoCellAnchor>
    <xdr:from>
      <xdr:col>2</xdr:col>
      <xdr:colOff>304800</xdr:colOff>
      <xdr:row>9</xdr:row>
      <xdr:rowOff>57150</xdr:rowOff>
    </xdr:from>
    <xdr:to>
      <xdr:col>5</xdr:col>
      <xdr:colOff>171450</xdr:colOff>
      <xdr:row>14</xdr:row>
      <xdr:rowOff>177800</xdr:rowOff>
    </xdr:to>
    <xdr:sp macro="" textlink="">
      <xdr:nvSpPr>
        <xdr:cNvPr id="3" name="TextBox 2">
          <a:extLst>
            <a:ext uri="{FF2B5EF4-FFF2-40B4-BE49-F238E27FC236}">
              <a16:creationId xmlns:a16="http://schemas.microsoft.com/office/drawing/2014/main" id="{DDA92FA1-3D80-4C48-A282-0AF15F1B3AA8}"/>
            </a:ext>
          </a:extLst>
        </xdr:cNvPr>
        <xdr:cNvSpPr txBox="1"/>
      </xdr:nvSpPr>
      <xdr:spPr>
        <a:xfrm>
          <a:off x="3848100" y="1962150"/>
          <a:ext cx="3324225" cy="1073150"/>
        </a:xfrm>
        <a:prstGeom prst="rect">
          <a:avLst/>
        </a:prstGeom>
        <a:solidFill>
          <a:schemeClr val="bg2">
            <a:lumMod val="9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DO NOT </a:t>
          </a:r>
          <a:r>
            <a:rPr lang="en-US" sz="1100">
              <a:latin typeface="Arial" panose="020B0604020202020204" pitchFamily="34" charset="0"/>
              <a:cs typeface="Arial" panose="020B0604020202020204" pitchFamily="34" charset="0"/>
            </a:rPr>
            <a:t>enter information on</a:t>
          </a:r>
          <a:r>
            <a:rPr lang="en-US" sz="1100" baseline="0">
              <a:latin typeface="Arial" panose="020B0604020202020204" pitchFamily="34" charset="0"/>
              <a:cs typeface="Arial" panose="020B0604020202020204" pitchFamily="34" charset="0"/>
            </a:rPr>
            <a:t> this Projection Workbook in cells that are GRAY or have a formula. Sheets are linked to each other and information may be imported from one sheet to another. Deleting formulas will make this workbook inaccurate.</a:t>
          </a:r>
          <a:endParaRPr lang="en-US" sz="1100">
            <a:latin typeface="Arial" panose="020B0604020202020204" pitchFamily="34" charset="0"/>
            <a:cs typeface="Arial" panose="020B0604020202020204" pitchFamily="34" charset="0"/>
          </a:endParaRPr>
        </a:p>
      </xdr:txBody>
    </xdr:sp>
    <xdr:clientData/>
  </xdr:twoCellAnchor>
  <xdr:twoCellAnchor>
    <xdr:from>
      <xdr:col>2</xdr:col>
      <xdr:colOff>310515</xdr:colOff>
      <xdr:row>0</xdr:row>
      <xdr:rowOff>171450</xdr:rowOff>
    </xdr:from>
    <xdr:to>
      <xdr:col>8</xdr:col>
      <xdr:colOff>102870</xdr:colOff>
      <xdr:row>3</xdr:row>
      <xdr:rowOff>74295</xdr:rowOff>
    </xdr:to>
    <xdr:sp macro="" textlink="">
      <xdr:nvSpPr>
        <xdr:cNvPr id="4" name="TextBox 3">
          <a:extLst>
            <a:ext uri="{FF2B5EF4-FFF2-40B4-BE49-F238E27FC236}">
              <a16:creationId xmlns:a16="http://schemas.microsoft.com/office/drawing/2014/main" id="{B6EBF94A-16E9-4318-8892-15579DF20AF5}"/>
            </a:ext>
            <a:ext uri="{147F2762-F138-4A5C-976F-8EAC2B608ADB}">
              <a16:predDERef xmlns:a16="http://schemas.microsoft.com/office/drawing/2014/main" pred="{00000000-0008-0000-0000-000003000000}"/>
            </a:ext>
          </a:extLst>
        </xdr:cNvPr>
        <xdr:cNvSpPr txBox="1"/>
      </xdr:nvSpPr>
      <xdr:spPr>
        <a:xfrm>
          <a:off x="3958590" y="171450"/>
          <a:ext cx="5916930" cy="826770"/>
        </a:xfrm>
        <a:prstGeom prst="rect">
          <a:avLst/>
        </a:prstGeom>
        <a:ln w="38100"/>
      </xdr:spPr>
      <xdr:style>
        <a:lnRef idx="2">
          <a:schemeClr val="accent4"/>
        </a:lnRef>
        <a:fillRef idx="1">
          <a:schemeClr val="lt1"/>
        </a:fillRef>
        <a:effectRef idx="0">
          <a:schemeClr val="accent4"/>
        </a:effectRef>
        <a:fontRef idx="minor">
          <a:schemeClr val="dk1"/>
        </a:fontRef>
      </xdr:style>
      <xdr:txBody>
        <a:bodyPr vertOverflow="clip" horzOverflow="clip" wrap="square" lIns="91440" tIns="45720" rIns="91440" bIns="45720" rtlCol="0" anchor="t">
          <a:noAutofit/>
        </a:bodyPr>
        <a:lstStyle/>
        <a:p>
          <a:pPr marL="0" indent="0" algn="l"/>
          <a:r>
            <a:rPr lang="en-US" sz="1100">
              <a:latin typeface="Arial" panose="020B0604020202020204" pitchFamily="34" charset="0"/>
              <a:ea typeface="+mn-lt"/>
              <a:cs typeface="Arial" panose="020B0604020202020204" pitchFamily="34" charset="0"/>
            </a:rPr>
            <a:t>Enter amounts of expenses before you open or have first sale, and/or expenses for a project</a:t>
          </a:r>
          <a:r>
            <a:rPr lang="en-US" sz="1100" baseline="0">
              <a:latin typeface="Arial" panose="020B0604020202020204" pitchFamily="34" charset="0"/>
              <a:ea typeface="+mn-lt"/>
              <a:cs typeface="Arial" panose="020B0604020202020204" pitchFamily="34" charset="0"/>
            </a:rPr>
            <a:t> </a:t>
          </a:r>
          <a:r>
            <a:rPr lang="en-US" sz="1100">
              <a:latin typeface="Arial" panose="020B0604020202020204" pitchFamily="34" charset="0"/>
              <a:ea typeface="+mn-lt"/>
              <a:cs typeface="Arial" panose="020B0604020202020204" pitchFamily="34" charset="0"/>
            </a:rPr>
            <a:t>and need funding for. The total will auto populate into the Financing worksheet. You can enter the amount of the project you will or have financed from personal or other sources in the Financing worksheet (Owner Contribution).</a:t>
          </a:r>
        </a:p>
      </xdr:txBody>
    </xdr:sp>
    <xdr:clientData/>
  </xdr:twoCellAnchor>
  <xdr:twoCellAnchor editAs="oneCell">
    <xdr:from>
      <xdr:col>8</xdr:col>
      <xdr:colOff>441960</xdr:colOff>
      <xdr:row>0</xdr:row>
      <xdr:rowOff>0</xdr:rowOff>
    </xdr:from>
    <xdr:to>
      <xdr:col>11</xdr:col>
      <xdr:colOff>237491</xdr:colOff>
      <xdr:row>7</xdr:row>
      <xdr:rowOff>134211</xdr:rowOff>
    </xdr:to>
    <xdr:pic>
      <xdr:nvPicPr>
        <xdr:cNvPr id="6" name="Picture 5">
          <a:extLst>
            <a:ext uri="{FF2B5EF4-FFF2-40B4-BE49-F238E27FC236}">
              <a16:creationId xmlns:a16="http://schemas.microsoft.com/office/drawing/2014/main" id="{853DF9A5-C409-4590-A4F1-47E0FBB57B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276" t="18423" r="17301" b="15228"/>
        <a:stretch/>
      </xdr:blipFill>
      <xdr:spPr>
        <a:xfrm>
          <a:off x="10210800" y="0"/>
          <a:ext cx="3672841" cy="18068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91440</xdr:colOff>
      <xdr:row>1</xdr:row>
      <xdr:rowOff>92710</xdr:rowOff>
    </xdr:from>
    <xdr:ext cx="8807450" cy="416781"/>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1440" y="363307"/>
          <a:ext cx="8807450" cy="416781"/>
        </a:xfrm>
        <a:prstGeom prst="rect">
          <a:avLst/>
        </a:prstGeom>
        <a:solidFill>
          <a:schemeClr val="accent6">
            <a:lumMod val="60000"/>
            <a:lumOff val="40000"/>
          </a:schemeClr>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Fill in green areas. Fill</a:t>
          </a:r>
          <a:r>
            <a:rPr lang="en-US" sz="1100" baseline="0">
              <a:latin typeface="Arial" panose="020B0604020202020204" pitchFamily="34" charset="0"/>
              <a:cs typeface="Arial" panose="020B0604020202020204" pitchFamily="34" charset="0"/>
            </a:rPr>
            <a:t> in the name </a:t>
          </a:r>
          <a:r>
            <a:rPr lang="en-US" sz="1100">
              <a:latin typeface="Arial" panose="020B0604020202020204" pitchFamily="34" charset="0"/>
              <a:cs typeface="Arial" panose="020B0604020202020204" pitchFamily="34" charset="0"/>
            </a:rPr>
            <a:t>items/products/services in first column. For each month in that row, enter estimated number of those unit items to</a:t>
          </a:r>
          <a:r>
            <a:rPr lang="en-US" sz="1100" baseline="0">
              <a:latin typeface="Arial" panose="020B0604020202020204" pitchFamily="34" charset="0"/>
              <a:cs typeface="Arial" panose="020B0604020202020204" pitchFamily="34" charset="0"/>
            </a:rPr>
            <a:t> be sold. Be realistic. Sales will be low first months if you are a new business. Be sure to account for seasonality. </a:t>
          </a:r>
          <a:endParaRPr lang="en-US" sz="1100">
            <a:latin typeface="Arial" panose="020B0604020202020204" pitchFamily="34" charset="0"/>
            <a:cs typeface="Arial" panose="020B0604020202020204" pitchFamily="34" charset="0"/>
          </a:endParaRPr>
        </a:p>
      </xdr:txBody>
    </xdr:sp>
    <xdr:clientData/>
  </xdr:oneCellAnchor>
  <xdr:oneCellAnchor>
    <xdr:from>
      <xdr:col>0</xdr:col>
      <xdr:colOff>90140</xdr:colOff>
      <xdr:row>4</xdr:row>
      <xdr:rowOff>21965</xdr:rowOff>
    </xdr:from>
    <xdr:ext cx="8807450" cy="264560"/>
    <xdr:sp macro="" textlink="">
      <xdr:nvSpPr>
        <xdr:cNvPr id="3" name="TextBox 2">
          <a:extLst>
            <a:ext uri="{FF2B5EF4-FFF2-40B4-BE49-F238E27FC236}">
              <a16:creationId xmlns:a16="http://schemas.microsoft.com/office/drawing/2014/main" id="{6DC043DF-B037-41DE-AC53-6FE666AC208C}"/>
            </a:ext>
          </a:extLst>
        </xdr:cNvPr>
        <xdr:cNvSpPr txBox="1"/>
      </xdr:nvSpPr>
      <xdr:spPr>
        <a:xfrm>
          <a:off x="90140" y="877050"/>
          <a:ext cx="8807450" cy="264560"/>
        </a:xfrm>
        <a:prstGeom prst="rect">
          <a:avLst/>
        </a:prstGeom>
        <a:solidFill>
          <a:schemeClr val="accent6">
            <a:lumMod val="60000"/>
            <a:lumOff val="40000"/>
          </a:schemeClr>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Decide</a:t>
          </a:r>
          <a:r>
            <a:rPr lang="en-US" sz="1100" baseline="0">
              <a:latin typeface="Arial" panose="020B0604020202020204" pitchFamily="34" charset="0"/>
              <a:cs typeface="Arial" panose="020B0604020202020204" pitchFamily="34" charset="0"/>
            </a:rPr>
            <a:t> on units, whether they are retail, wholesale, service projects, hourly, etc., for price per unit. </a:t>
          </a:r>
          <a:endParaRPr lang="en-US" sz="1100">
            <a:latin typeface="Arial" panose="020B0604020202020204" pitchFamily="34" charset="0"/>
            <a:cs typeface="Arial" panose="020B0604020202020204" pitchFamily="34" charset="0"/>
          </a:endParaRPr>
        </a:p>
      </xdr:txBody>
    </xdr:sp>
    <xdr:clientData/>
  </xdr:oneCellAnchor>
  <xdr:oneCellAnchor>
    <xdr:from>
      <xdr:col>8</xdr:col>
      <xdr:colOff>131531</xdr:colOff>
      <xdr:row>1</xdr:row>
      <xdr:rowOff>101541</xdr:rowOff>
    </xdr:from>
    <xdr:ext cx="8807450" cy="416781"/>
    <xdr:sp macro="" textlink="">
      <xdr:nvSpPr>
        <xdr:cNvPr id="4" name="TextBox 3">
          <a:extLst>
            <a:ext uri="{FF2B5EF4-FFF2-40B4-BE49-F238E27FC236}">
              <a16:creationId xmlns:a16="http://schemas.microsoft.com/office/drawing/2014/main" id="{6B613C7A-0880-4F6A-AD97-381205703F4C}"/>
            </a:ext>
          </a:extLst>
        </xdr:cNvPr>
        <xdr:cNvSpPr txBox="1"/>
      </xdr:nvSpPr>
      <xdr:spPr>
        <a:xfrm>
          <a:off x="8888037" y="372138"/>
          <a:ext cx="8807450" cy="416781"/>
        </a:xfrm>
        <a:prstGeom prst="rect">
          <a:avLst/>
        </a:prstGeom>
        <a:solidFill>
          <a:schemeClr val="accent6">
            <a:lumMod val="60000"/>
            <a:lumOff val="40000"/>
          </a:schemeClr>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aseline="0">
              <a:latin typeface="Arial" panose="020B0604020202020204" pitchFamily="34" charset="0"/>
              <a:cs typeface="Arial" panose="020B0604020202020204" pitchFamily="34" charset="0"/>
            </a:rPr>
            <a:t>If you have many products, average them in categories such as for a restaurant - beverages, appetizers, main course, desserts. If you are a service business, list items by category - hourly consultation, bathroom remodel, full home cleaning, </a:t>
          </a:r>
          <a:endParaRPr lang="en-US" sz="1100">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73660</xdr:colOff>
      <xdr:row>1</xdr:row>
      <xdr:rowOff>59690</xdr:rowOff>
    </xdr:from>
    <xdr:to>
      <xdr:col>7</xdr:col>
      <xdr:colOff>638175</xdr:colOff>
      <xdr:row>4</xdr:row>
      <xdr:rowOff>95250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73660" y="564515"/>
          <a:ext cx="8508365" cy="778510"/>
        </a:xfrm>
        <a:prstGeom prst="rect">
          <a:avLst/>
        </a:prstGeom>
        <a:solidFill>
          <a:schemeClr val="accent6">
            <a:lumMod val="60000"/>
            <a:lumOff val="4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Enter</a:t>
          </a:r>
          <a:r>
            <a:rPr lang="en-US" sz="1100" baseline="0">
              <a:latin typeface="Arial" panose="020B0604020202020204" pitchFamily="34" charset="0"/>
              <a:cs typeface="Arial" panose="020B0604020202020204" pitchFamily="34" charset="0"/>
            </a:rPr>
            <a:t> in green areas the total costs to produce and deliver your revenue stream. Anything you need to pay for to get the product to your customer. This can include materials, ingredients, packaging, delivery and labor. If you include direct labor needed to produce item, use average time to product or deliver service multiplied by hourly rate.  It needs to match what you actually pay them. If you include it here do not include it in payroll on Profit &amp; Loss. If you do not have COGs, leave blank.</a:t>
          </a:r>
          <a:endParaRPr lang="en-US"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336551</xdr:colOff>
      <xdr:row>59</xdr:row>
      <xdr:rowOff>88900</xdr:rowOff>
    </xdr:from>
    <xdr:to>
      <xdr:col>6</xdr:col>
      <xdr:colOff>222250</xdr:colOff>
      <xdr:row>72</xdr:row>
      <xdr:rowOff>111413</xdr:rowOff>
    </xdr:to>
    <xdr:graphicFrame macro="">
      <xdr:nvGraphicFramePr>
        <xdr:cNvPr id="6" name="Chart 5">
          <a:extLst>
            <a:ext uri="{FF2B5EF4-FFF2-40B4-BE49-F238E27FC236}">
              <a16:creationId xmlns:a16="http://schemas.microsoft.com/office/drawing/2014/main" id="{FC4E0459-2570-064F-8C5B-7A6BC54E25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16</xdr:col>
      <xdr:colOff>170241</xdr:colOff>
      <xdr:row>4</xdr:row>
      <xdr:rowOff>19236</xdr:rowOff>
    </xdr:from>
    <xdr:ext cx="4002173" cy="781240"/>
    <xdr:sp macro="" textlink="">
      <xdr:nvSpPr>
        <xdr:cNvPr id="3" name="TextBox 2">
          <a:extLst>
            <a:ext uri="{FF2B5EF4-FFF2-40B4-BE49-F238E27FC236}">
              <a16:creationId xmlns:a16="http://schemas.microsoft.com/office/drawing/2014/main" id="{6329739E-148F-8521-4DB1-DD653260FA79}"/>
            </a:ext>
          </a:extLst>
        </xdr:cNvPr>
        <xdr:cNvSpPr txBox="1"/>
      </xdr:nvSpPr>
      <xdr:spPr>
        <a:xfrm>
          <a:off x="17284265" y="1010456"/>
          <a:ext cx="4002173" cy="781240"/>
        </a:xfrm>
        <a:prstGeom prst="rect">
          <a:avLst/>
        </a:prstGeom>
        <a:solidFill>
          <a:srgbClr val="B6D7A8"/>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baseline="0"/>
        </a:p>
        <a:p>
          <a:endParaRPr lang="en-US" sz="1100"/>
        </a:p>
        <a:p>
          <a:endParaRPr lang="en-US" sz="1100"/>
        </a:p>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38100</xdr:colOff>
      <xdr:row>46</xdr:row>
      <xdr:rowOff>66675</xdr:rowOff>
    </xdr:to>
    <xdr:sp macro="" textlink="">
      <xdr:nvSpPr>
        <xdr:cNvPr id="1026" name="Rectangle 2" hidden="1">
          <a:extLst>
            <a:ext uri="{FF2B5EF4-FFF2-40B4-BE49-F238E27FC236}">
              <a16:creationId xmlns:a16="http://schemas.microsoft.com/office/drawing/2014/main" id="{00000000-0008-0000-0500-000002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38100</xdr:colOff>
      <xdr:row>46</xdr:row>
      <xdr:rowOff>66675</xdr:rowOff>
    </xdr:to>
    <xdr:sp macro="" textlink="">
      <xdr:nvSpPr>
        <xdr:cNvPr id="2" name="AutoShape 2">
          <a:extLst>
            <a:ext uri="{FF2B5EF4-FFF2-40B4-BE49-F238E27FC236}">
              <a16:creationId xmlns:a16="http://schemas.microsoft.com/office/drawing/2014/main" id="{00000000-0008-0000-05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38100</xdr:colOff>
      <xdr:row>46</xdr:row>
      <xdr:rowOff>66675</xdr:rowOff>
    </xdr:to>
    <xdr:sp macro="" textlink="">
      <xdr:nvSpPr>
        <xdr:cNvPr id="3" name="AutoShape 2">
          <a:extLst>
            <a:ext uri="{FF2B5EF4-FFF2-40B4-BE49-F238E27FC236}">
              <a16:creationId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38100</xdr:colOff>
      <xdr:row>46</xdr:row>
      <xdr:rowOff>66675</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450850</xdr:colOff>
      <xdr:row>46</xdr:row>
      <xdr:rowOff>260350</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450850</xdr:colOff>
      <xdr:row>46</xdr:row>
      <xdr:rowOff>260350</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450850</xdr:colOff>
      <xdr:row>46</xdr:row>
      <xdr:rowOff>76200</xdr:rowOff>
    </xdr:to>
    <xdr:sp macro="" textlink="">
      <xdr:nvSpPr>
        <xdr:cNvPr id="7" name="AutoShape 2">
          <a:extLst>
            <a:ext uri="{FF2B5EF4-FFF2-40B4-BE49-F238E27FC236}">
              <a16:creationId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314324</xdr:colOff>
      <xdr:row>55</xdr:row>
      <xdr:rowOff>31749</xdr:rowOff>
    </xdr:from>
    <xdr:to>
      <xdr:col>6</xdr:col>
      <xdr:colOff>552450</xdr:colOff>
      <xdr:row>72</xdr:row>
      <xdr:rowOff>28574</xdr:rowOff>
    </xdr:to>
    <xdr:graphicFrame macro="">
      <xdr:nvGraphicFramePr>
        <xdr:cNvPr id="9" name="Chart 8">
          <a:extLst>
            <a:ext uri="{FF2B5EF4-FFF2-40B4-BE49-F238E27FC236}">
              <a16:creationId xmlns:a16="http://schemas.microsoft.com/office/drawing/2014/main" id="{00000000-0008-0000-05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302846</xdr:colOff>
      <xdr:row>2</xdr:row>
      <xdr:rowOff>39077</xdr:rowOff>
    </xdr:from>
    <xdr:to>
      <xdr:col>6</xdr:col>
      <xdr:colOff>602274</xdr:colOff>
      <xdr:row>10</xdr:row>
      <xdr:rowOff>21981</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4017596" y="427404"/>
          <a:ext cx="2021255" cy="1272442"/>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sheet is automatically calculated</a:t>
          </a:r>
          <a:r>
            <a:rPr lang="en-US" sz="1100" baseline="0"/>
            <a:t> from Financing sheet. Do not enter information here. Remove Loan Fee on Financing Sheet, if not rolled into loan.</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ebmail1.web.com/src/download.php?startMessage=1&amp;passed_id=4239&amp;mailbox=INBOX&amp;ent_id=2&amp;passed_ent_id=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 Amort."/>
      <sheetName val="_download_php_startMessage_1__2"/>
      <sheetName val="_download_php_startMessage_1__3"/>
    </sheetNames>
    <definedNames>
      <definedName name="Data.Top.Left"/>
      <definedName name="Macro1"/>
      <definedName name="Macro2"/>
    </defined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CE870-D0AE-4027-9FA8-3C99DADB919B}">
  <dimension ref="A1:J50"/>
  <sheetViews>
    <sheetView showGridLines="0" tabSelected="1" topLeftCell="A5" zoomScale="90" zoomScaleNormal="90" workbookViewId="0">
      <selection activeCell="B6" sqref="B6"/>
    </sheetView>
  </sheetViews>
  <sheetFormatPr defaultColWidth="17.33203125" defaultRowHeight="15" customHeight="1" x14ac:dyDescent="0.25"/>
  <cols>
    <col min="1" max="1" width="35.88671875" style="107" customWidth="1"/>
    <col min="2" max="3" width="17.33203125" style="107"/>
    <col min="4" max="4" width="19.88671875" style="107" customWidth="1"/>
    <col min="5" max="9" width="17.33203125" style="107"/>
    <col min="10" max="10" width="21.6640625" style="107" customWidth="1"/>
    <col min="11" max="16384" width="17.33203125" style="107"/>
  </cols>
  <sheetData>
    <row r="1" spans="1:2" ht="27.9" customHeight="1" x14ac:dyDescent="0.25">
      <c r="A1" s="685" t="s">
        <v>0</v>
      </c>
      <c r="B1" s="685"/>
    </row>
    <row r="2" spans="1:2" ht="27.9" customHeight="1" x14ac:dyDescent="0.25">
      <c r="A2" s="686" t="s">
        <v>317</v>
      </c>
      <c r="B2" s="686"/>
    </row>
    <row r="3" spans="1:2" ht="17.399999999999999" customHeight="1" x14ac:dyDescent="0.25">
      <c r="A3" s="472" t="s">
        <v>315</v>
      </c>
      <c r="B3" s="473" t="s">
        <v>2</v>
      </c>
    </row>
    <row r="4" spans="1:2" ht="15" customHeight="1" x14ac:dyDescent="0.25">
      <c r="A4" s="474" t="s">
        <v>1</v>
      </c>
      <c r="B4" s="475"/>
    </row>
    <row r="5" spans="1:2" ht="15" customHeight="1" x14ac:dyDescent="0.25">
      <c r="A5" s="602" t="s">
        <v>3</v>
      </c>
      <c r="B5" s="599"/>
    </row>
    <row r="6" spans="1:2" ht="15" customHeight="1" x14ac:dyDescent="0.25">
      <c r="A6" s="602" t="s">
        <v>4</v>
      </c>
      <c r="B6" s="599"/>
    </row>
    <row r="7" spans="1:2" ht="15" customHeight="1" x14ac:dyDescent="0.25">
      <c r="A7" s="602" t="s">
        <v>5</v>
      </c>
      <c r="B7" s="599"/>
    </row>
    <row r="8" spans="1:2" ht="15" customHeight="1" x14ac:dyDescent="0.25">
      <c r="A8" s="602" t="s">
        <v>6</v>
      </c>
      <c r="B8" s="599"/>
    </row>
    <row r="9" spans="1:2" ht="15" customHeight="1" x14ac:dyDescent="0.25">
      <c r="A9" s="480" t="s">
        <v>7</v>
      </c>
      <c r="B9" s="481">
        <f>SUM(B5:B8)</f>
        <v>0</v>
      </c>
    </row>
    <row r="10" spans="1:2" ht="15" customHeight="1" x14ac:dyDescent="0.25">
      <c r="A10" s="474" t="s">
        <v>8</v>
      </c>
      <c r="B10" s="476"/>
    </row>
    <row r="11" spans="1:2" ht="15" customHeight="1" x14ac:dyDescent="0.25">
      <c r="A11" s="602" t="s">
        <v>9</v>
      </c>
      <c r="B11" s="603"/>
    </row>
    <row r="12" spans="1:2" ht="15" customHeight="1" x14ac:dyDescent="0.25">
      <c r="A12" s="602" t="s">
        <v>10</v>
      </c>
      <c r="B12" s="599"/>
    </row>
    <row r="13" spans="1:2" ht="15" customHeight="1" x14ac:dyDescent="0.25">
      <c r="A13" s="602" t="s">
        <v>11</v>
      </c>
      <c r="B13" s="599"/>
    </row>
    <row r="14" spans="1:2" ht="15" customHeight="1" x14ac:dyDescent="0.25">
      <c r="A14" s="602" t="s">
        <v>12</v>
      </c>
      <c r="B14" s="599"/>
    </row>
    <row r="15" spans="1:2" ht="15" customHeight="1" x14ac:dyDescent="0.25">
      <c r="A15" s="480" t="s">
        <v>13</v>
      </c>
      <c r="B15" s="481">
        <f>SUM(B11:B14)</f>
        <v>0</v>
      </c>
    </row>
    <row r="16" spans="1:2" ht="15" customHeight="1" x14ac:dyDescent="0.25">
      <c r="A16" s="474" t="s">
        <v>14</v>
      </c>
      <c r="B16" s="476"/>
    </row>
    <row r="17" spans="1:10" ht="15" customHeight="1" x14ac:dyDescent="0.25">
      <c r="A17" s="602" t="s">
        <v>15</v>
      </c>
      <c r="B17" s="599"/>
    </row>
    <row r="18" spans="1:10" ht="15" customHeight="1" x14ac:dyDescent="0.25">
      <c r="A18" s="602" t="s">
        <v>17</v>
      </c>
      <c r="B18" s="599"/>
    </row>
    <row r="19" spans="1:10" ht="15" customHeight="1" x14ac:dyDescent="0.25">
      <c r="A19" s="602" t="s">
        <v>22</v>
      </c>
      <c r="B19" s="599"/>
    </row>
    <row r="20" spans="1:10" ht="15" customHeight="1" x14ac:dyDescent="0.25">
      <c r="A20" s="602" t="s">
        <v>23</v>
      </c>
      <c r="B20" s="599"/>
    </row>
    <row r="21" spans="1:10" ht="15" customHeight="1" thickBot="1" x14ac:dyDescent="0.3">
      <c r="A21" s="602" t="s">
        <v>24</v>
      </c>
      <c r="B21" s="599"/>
    </row>
    <row r="22" spans="1:10" ht="15" customHeight="1" x14ac:dyDescent="0.3">
      <c r="A22" s="480" t="s">
        <v>25</v>
      </c>
      <c r="B22" s="481">
        <f>SUM(B17:B21)</f>
        <v>0</v>
      </c>
      <c r="D22" s="465" t="s">
        <v>16</v>
      </c>
      <c r="E22" s="466" t="s">
        <v>17</v>
      </c>
      <c r="F22" s="466" t="s">
        <v>18</v>
      </c>
      <c r="G22" s="466" t="s">
        <v>19</v>
      </c>
      <c r="H22" s="466" t="s">
        <v>6</v>
      </c>
      <c r="I22" s="466" t="s">
        <v>20</v>
      </c>
      <c r="J22" s="467" t="s">
        <v>21</v>
      </c>
    </row>
    <row r="23" spans="1:10" ht="15" customHeight="1" thickBot="1" x14ac:dyDescent="0.3">
      <c r="A23" s="474" t="s">
        <v>26</v>
      </c>
      <c r="B23" s="476"/>
      <c r="D23" s="468">
        <f>B30+B44</f>
        <v>0</v>
      </c>
      <c r="E23" s="469">
        <f>B22</f>
        <v>0</v>
      </c>
      <c r="F23" s="469">
        <f>B15</f>
        <v>0</v>
      </c>
      <c r="G23" s="469">
        <f>B9</f>
        <v>0</v>
      </c>
      <c r="H23" s="469">
        <f>B48</f>
        <v>0</v>
      </c>
      <c r="I23" s="469">
        <f>B37</f>
        <v>0</v>
      </c>
      <c r="J23" s="470">
        <f>SUM(D23:I23)</f>
        <v>0</v>
      </c>
    </row>
    <row r="24" spans="1:10" ht="15" customHeight="1" x14ac:dyDescent="0.25">
      <c r="A24" s="602" t="s">
        <v>27</v>
      </c>
      <c r="B24" s="599"/>
    </row>
    <row r="25" spans="1:10" ht="15" customHeight="1" x14ac:dyDescent="0.25">
      <c r="A25" s="602" t="s">
        <v>28</v>
      </c>
      <c r="B25" s="599"/>
    </row>
    <row r="26" spans="1:10" ht="15" customHeight="1" x14ac:dyDescent="0.25">
      <c r="A26" s="602" t="s">
        <v>29</v>
      </c>
      <c r="B26" s="599"/>
    </row>
    <row r="27" spans="1:10" ht="15" customHeight="1" x14ac:dyDescent="0.25">
      <c r="A27" s="602" t="s">
        <v>30</v>
      </c>
      <c r="B27" s="599"/>
    </row>
    <row r="28" spans="1:10" ht="15" customHeight="1" x14ac:dyDescent="0.25">
      <c r="A28" s="602" t="s">
        <v>31</v>
      </c>
      <c r="B28" s="599"/>
    </row>
    <row r="29" spans="1:10" ht="15" customHeight="1" x14ac:dyDescent="0.25">
      <c r="A29" s="602" t="s">
        <v>6</v>
      </c>
      <c r="B29" s="599"/>
    </row>
    <row r="30" spans="1:10" ht="15" customHeight="1" x14ac:dyDescent="0.25">
      <c r="A30" s="480" t="s">
        <v>32</v>
      </c>
      <c r="B30" s="482">
        <f>SUM(B24:B29)</f>
        <v>0</v>
      </c>
    </row>
    <row r="31" spans="1:10" ht="15" customHeight="1" x14ac:dyDescent="0.25">
      <c r="A31" s="474" t="s">
        <v>33</v>
      </c>
      <c r="B31" s="476"/>
    </row>
    <row r="32" spans="1:10" ht="15" customHeight="1" x14ac:dyDescent="0.25">
      <c r="A32" s="602" t="s">
        <v>34</v>
      </c>
      <c r="B32" s="603"/>
    </row>
    <row r="33" spans="1:2" ht="15" customHeight="1" x14ac:dyDescent="0.25">
      <c r="A33" s="602" t="s">
        <v>35</v>
      </c>
      <c r="B33" s="604"/>
    </row>
    <row r="34" spans="1:2" ht="15" customHeight="1" x14ac:dyDescent="0.25">
      <c r="A34" s="602" t="s">
        <v>36</v>
      </c>
      <c r="B34" s="604"/>
    </row>
    <row r="35" spans="1:2" ht="15" customHeight="1" x14ac:dyDescent="0.25">
      <c r="A35" s="602" t="s">
        <v>37</v>
      </c>
      <c r="B35" s="604"/>
    </row>
    <row r="36" spans="1:2" ht="15" customHeight="1" x14ac:dyDescent="0.25">
      <c r="A36" s="602" t="s">
        <v>38</v>
      </c>
      <c r="B36" s="604"/>
    </row>
    <row r="37" spans="1:2" ht="15" customHeight="1" x14ac:dyDescent="0.25">
      <c r="A37" s="480" t="s">
        <v>39</v>
      </c>
      <c r="B37" s="481">
        <f>SUM(B32:B36)</f>
        <v>0</v>
      </c>
    </row>
    <row r="38" spans="1:2" ht="15" customHeight="1" x14ac:dyDescent="0.25">
      <c r="A38" s="474" t="s">
        <v>40</v>
      </c>
      <c r="B38" s="476"/>
    </row>
    <row r="39" spans="1:2" ht="15" customHeight="1" x14ac:dyDescent="0.25">
      <c r="A39" s="602" t="s">
        <v>41</v>
      </c>
      <c r="B39" s="604"/>
    </row>
    <row r="40" spans="1:2" ht="15" customHeight="1" x14ac:dyDescent="0.25">
      <c r="A40" s="602" t="s">
        <v>42</v>
      </c>
      <c r="B40" s="599"/>
    </row>
    <row r="41" spans="1:2" ht="15" customHeight="1" x14ac:dyDescent="0.25">
      <c r="A41" s="602" t="s">
        <v>43</v>
      </c>
      <c r="B41" s="599"/>
    </row>
    <row r="42" spans="1:2" ht="15" customHeight="1" x14ac:dyDescent="0.25">
      <c r="A42" s="602" t="s">
        <v>44</v>
      </c>
      <c r="B42" s="599"/>
    </row>
    <row r="43" spans="1:2" ht="15" customHeight="1" x14ac:dyDescent="0.25">
      <c r="A43" s="602" t="s">
        <v>45</v>
      </c>
      <c r="B43" s="605"/>
    </row>
    <row r="44" spans="1:2" ht="15" customHeight="1" x14ac:dyDescent="0.25">
      <c r="A44" s="483" t="s">
        <v>46</v>
      </c>
      <c r="B44" s="484">
        <f>SUM(B39:B43)</f>
        <v>0</v>
      </c>
    </row>
    <row r="45" spans="1:2" ht="15" customHeight="1" x14ac:dyDescent="0.25">
      <c r="A45" s="474" t="s">
        <v>47</v>
      </c>
      <c r="B45" s="477"/>
    </row>
    <row r="46" spans="1:2" ht="15" customHeight="1" x14ac:dyDescent="0.25">
      <c r="A46" s="602" t="s">
        <v>316</v>
      </c>
      <c r="B46" s="605"/>
    </row>
    <row r="47" spans="1:2" ht="15" customHeight="1" x14ac:dyDescent="0.25">
      <c r="A47" s="602" t="s">
        <v>48</v>
      </c>
      <c r="B47" s="605"/>
    </row>
    <row r="48" spans="1:2" ht="15" customHeight="1" x14ac:dyDescent="0.25">
      <c r="A48" s="480" t="s">
        <v>49</v>
      </c>
      <c r="B48" s="484">
        <f>SUM(B46:B47)</f>
        <v>0</v>
      </c>
    </row>
    <row r="49" spans="1:2" ht="15" customHeight="1" x14ac:dyDescent="0.25">
      <c r="A49" s="478"/>
      <c r="B49" s="479"/>
    </row>
    <row r="50" spans="1:2" ht="15" customHeight="1" x14ac:dyDescent="0.25">
      <c r="A50" s="485" t="s">
        <v>50</v>
      </c>
      <c r="B50" s="486">
        <f>B9+B15+B22++B30+B37+B44+B48</f>
        <v>0</v>
      </c>
    </row>
  </sheetData>
  <sheetProtection selectLockedCells="1"/>
  <mergeCells count="2">
    <mergeCell ref="A1:B1"/>
    <mergeCell ref="A2:B2"/>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9"/>
  <sheetViews>
    <sheetView showGridLines="0" zoomScaleNormal="100" workbookViewId="0">
      <selection activeCell="C7" sqref="C7"/>
    </sheetView>
  </sheetViews>
  <sheetFormatPr defaultColWidth="17.33203125" defaultRowHeight="15" customHeight="1" x14ac:dyDescent="0.25"/>
  <cols>
    <col min="1" max="1" width="26.6640625" customWidth="1"/>
    <col min="2" max="22" width="14.88671875" customWidth="1"/>
  </cols>
  <sheetData>
    <row r="1" spans="1:15" ht="21" customHeight="1" x14ac:dyDescent="0.4">
      <c r="A1" s="487" t="s">
        <v>51</v>
      </c>
      <c r="B1" s="2"/>
      <c r="C1" s="2"/>
      <c r="D1" s="2"/>
      <c r="E1" s="2"/>
      <c r="F1" s="2"/>
      <c r="G1" s="2"/>
      <c r="H1" s="2"/>
      <c r="I1" s="2"/>
      <c r="J1" s="2"/>
      <c r="K1" s="2"/>
      <c r="L1" s="2"/>
      <c r="M1" s="2"/>
      <c r="N1" s="3"/>
    </row>
    <row r="2" spans="1:15" ht="15.75" customHeight="1" x14ac:dyDescent="0.3">
      <c r="A2" s="4"/>
      <c r="B2" s="2"/>
      <c r="C2" s="2"/>
      <c r="D2" s="2"/>
      <c r="E2" s="2"/>
      <c r="F2" s="2"/>
      <c r="G2" s="2"/>
      <c r="H2" s="2"/>
      <c r="I2" s="2"/>
      <c r="J2" s="2"/>
      <c r="K2" s="2"/>
      <c r="L2" s="2"/>
      <c r="M2" s="2"/>
      <c r="N2" s="3"/>
    </row>
    <row r="3" spans="1:15" ht="15.75" customHeight="1" x14ac:dyDescent="0.3">
      <c r="A3" s="4"/>
      <c r="B3" s="2"/>
      <c r="C3" s="2"/>
      <c r="D3" s="2"/>
      <c r="E3" s="2"/>
      <c r="F3" s="2"/>
      <c r="G3" s="2"/>
      <c r="H3" s="2"/>
      <c r="I3" s="2"/>
      <c r="L3" s="2"/>
      <c r="M3" s="2"/>
      <c r="N3" s="3"/>
    </row>
    <row r="4" spans="1:15" ht="15.75" customHeight="1" x14ac:dyDescent="0.3">
      <c r="A4" s="4"/>
      <c r="B4" s="2"/>
      <c r="C4" s="2"/>
      <c r="D4" s="2"/>
      <c r="E4" s="2"/>
      <c r="F4" s="2"/>
      <c r="G4" s="2"/>
      <c r="H4" s="2"/>
      <c r="I4" s="2"/>
      <c r="L4" s="2"/>
      <c r="M4" s="2"/>
      <c r="N4" s="3"/>
    </row>
    <row r="5" spans="1:15" ht="15.75" customHeight="1" x14ac:dyDescent="0.3">
      <c r="A5" s="4"/>
      <c r="B5" s="2"/>
      <c r="C5" s="2"/>
      <c r="D5" s="2"/>
      <c r="E5" s="2"/>
      <c r="F5" s="2"/>
      <c r="G5" s="2"/>
      <c r="H5" s="2"/>
      <c r="I5" s="2"/>
      <c r="M5" s="2"/>
      <c r="N5" s="3"/>
    </row>
    <row r="6" spans="1:15" ht="15.75" customHeight="1" thickBot="1" x14ac:dyDescent="0.35">
      <c r="A6" s="4"/>
      <c r="B6" s="2"/>
      <c r="C6" s="2"/>
      <c r="D6" s="2"/>
      <c r="E6" s="2"/>
      <c r="F6" s="2"/>
      <c r="G6" s="2"/>
      <c r="H6" s="2"/>
      <c r="I6" s="2"/>
      <c r="J6" s="333"/>
      <c r="K6" s="523" t="s">
        <v>52</v>
      </c>
      <c r="M6" s="2"/>
      <c r="N6" s="3"/>
    </row>
    <row r="7" spans="1:15" ht="15.75" customHeight="1" thickBot="1" x14ac:dyDescent="0.3">
      <c r="A7" s="488"/>
      <c r="B7" s="489" t="s">
        <v>53</v>
      </c>
      <c r="C7" s="611">
        <v>45748</v>
      </c>
      <c r="D7" s="490" t="s">
        <v>54</v>
      </c>
      <c r="E7" s="490"/>
      <c r="F7" s="490"/>
      <c r="G7" s="491"/>
      <c r="H7" s="488"/>
      <c r="I7" s="491"/>
      <c r="J7" s="492"/>
      <c r="K7" s="493" t="s">
        <v>55</v>
      </c>
      <c r="L7" s="491"/>
      <c r="M7" s="491"/>
      <c r="N7" s="494"/>
      <c r="O7" s="488"/>
    </row>
    <row r="8" spans="1:15" ht="15.75" customHeight="1" x14ac:dyDescent="0.25">
      <c r="A8" s="495"/>
      <c r="B8" s="490"/>
      <c r="C8" s="496"/>
      <c r="D8" s="490"/>
      <c r="E8" s="490"/>
      <c r="F8" s="490"/>
      <c r="G8" s="490"/>
      <c r="H8" s="495"/>
      <c r="I8" s="491"/>
      <c r="J8" s="491"/>
      <c r="K8" s="491"/>
      <c r="L8" s="491"/>
      <c r="M8" s="491"/>
      <c r="N8" s="494"/>
      <c r="O8" s="488"/>
    </row>
    <row r="9" spans="1:15" ht="15.75" customHeight="1" x14ac:dyDescent="0.25">
      <c r="A9" s="497"/>
      <c r="B9" s="498">
        <f>C7</f>
        <v>45748</v>
      </c>
      <c r="C9" s="498">
        <f t="shared" ref="C9:H9" si="0">DATE(YEAR(B9),MONTH(B9)+1,1)</f>
        <v>45778</v>
      </c>
      <c r="D9" s="498">
        <f t="shared" si="0"/>
        <v>45809</v>
      </c>
      <c r="E9" s="498">
        <f t="shared" si="0"/>
        <v>45839</v>
      </c>
      <c r="F9" s="498">
        <f t="shared" si="0"/>
        <v>45870</v>
      </c>
      <c r="G9" s="498">
        <f t="shared" si="0"/>
        <v>45901</v>
      </c>
      <c r="H9" s="498">
        <f t="shared" si="0"/>
        <v>45931</v>
      </c>
      <c r="I9" s="498">
        <f>DATE(YEAR(H9),MONTH(H9)+1,1)</f>
        <v>45962</v>
      </c>
      <c r="J9" s="498">
        <f>DATE(YEAR(I9),MONTH(I9)+1,1)</f>
        <v>45992</v>
      </c>
      <c r="K9" s="498">
        <f>DATE(YEAR(J9),MONTH(J9)+1,1)</f>
        <v>46023</v>
      </c>
      <c r="L9" s="498">
        <f>DATE(YEAR(K9),MONTH(K9)+1,1)</f>
        <v>46054</v>
      </c>
      <c r="M9" s="498">
        <f>DATE(YEAR(L9),MONTH(L9)+1,1)</f>
        <v>46082</v>
      </c>
      <c r="N9" s="499" t="s">
        <v>56</v>
      </c>
      <c r="O9" s="488"/>
    </row>
    <row r="10" spans="1:15" ht="13.2" x14ac:dyDescent="0.25">
      <c r="A10" s="606" t="s">
        <v>340</v>
      </c>
      <c r="B10" s="607"/>
      <c r="C10" s="607"/>
      <c r="D10" s="607">
        <v>5</v>
      </c>
      <c r="E10" s="607"/>
      <c r="F10" s="607"/>
      <c r="G10" s="607"/>
      <c r="H10" s="607"/>
      <c r="I10" s="607"/>
      <c r="J10" s="607"/>
      <c r="K10" s="607"/>
      <c r="L10" s="607"/>
      <c r="M10" s="607"/>
      <c r="N10" s="500">
        <f>SUM(B10:M10)</f>
        <v>5</v>
      </c>
      <c r="O10" s="488"/>
    </row>
    <row r="11" spans="1:15" ht="13.2" x14ac:dyDescent="0.25">
      <c r="A11" s="608" t="s">
        <v>57</v>
      </c>
      <c r="B11" s="609"/>
      <c r="C11" s="501">
        <f>$B$11</f>
        <v>0</v>
      </c>
      <c r="D11" s="501">
        <f>$B$11</f>
        <v>0</v>
      </c>
      <c r="E11" s="501">
        <f>$B$11</f>
        <v>0</v>
      </c>
      <c r="F11" s="501">
        <f t="shared" ref="F11:L11" si="1">$B$11</f>
        <v>0</v>
      </c>
      <c r="G11" s="501">
        <f t="shared" si="1"/>
        <v>0</v>
      </c>
      <c r="H11" s="501">
        <f t="shared" si="1"/>
        <v>0</v>
      </c>
      <c r="I11" s="501">
        <f>$B$11</f>
        <v>0</v>
      </c>
      <c r="J11" s="501">
        <f t="shared" si="1"/>
        <v>0</v>
      </c>
      <c r="K11" s="501">
        <f t="shared" si="1"/>
        <v>0</v>
      </c>
      <c r="L11" s="501">
        <f t="shared" si="1"/>
        <v>0</v>
      </c>
      <c r="M11" s="501">
        <f>$B$11</f>
        <v>0</v>
      </c>
      <c r="N11" s="502"/>
      <c r="O11" s="488"/>
    </row>
    <row r="12" spans="1:15" ht="13.2" x14ac:dyDescent="0.25">
      <c r="A12" s="503" t="s">
        <v>58</v>
      </c>
      <c r="B12" s="504">
        <f>B10*B11</f>
        <v>0</v>
      </c>
      <c r="C12" s="505">
        <f>C10*C11</f>
        <v>0</v>
      </c>
      <c r="D12" s="505">
        <f>D10*D11</f>
        <v>0</v>
      </c>
      <c r="E12" s="505">
        <f t="shared" ref="E12:H12" si="2">E10*E11</f>
        <v>0</v>
      </c>
      <c r="F12" s="505">
        <f>F10*F11</f>
        <v>0</v>
      </c>
      <c r="G12" s="505">
        <f t="shared" si="2"/>
        <v>0</v>
      </c>
      <c r="H12" s="505">
        <f t="shared" si="2"/>
        <v>0</v>
      </c>
      <c r="I12" s="505">
        <f>I10*I11</f>
        <v>0</v>
      </c>
      <c r="J12" s="505">
        <f>J10*J11</f>
        <v>0</v>
      </c>
      <c r="K12" s="505">
        <f>K10*K11</f>
        <v>0</v>
      </c>
      <c r="L12" s="505">
        <f>L10*L11</f>
        <v>0</v>
      </c>
      <c r="M12" s="505">
        <f>M10*M11</f>
        <v>0</v>
      </c>
      <c r="N12" s="506">
        <f>SUM(B12:M12)</f>
        <v>0</v>
      </c>
      <c r="O12" s="488"/>
    </row>
    <row r="13" spans="1:15" ht="13.2" x14ac:dyDescent="0.25">
      <c r="A13" s="507"/>
      <c r="B13" s="508"/>
      <c r="C13" s="508"/>
      <c r="D13" s="508"/>
      <c r="E13" s="508"/>
      <c r="F13" s="508"/>
      <c r="G13" s="508"/>
      <c r="H13" s="508"/>
      <c r="I13" s="508"/>
      <c r="J13" s="508"/>
      <c r="K13" s="508"/>
      <c r="L13" s="508"/>
      <c r="M13" s="508"/>
      <c r="N13" s="509"/>
      <c r="O13" s="488"/>
    </row>
    <row r="14" spans="1:15" ht="13.2" x14ac:dyDescent="0.25">
      <c r="A14" s="606" t="s">
        <v>341</v>
      </c>
      <c r="B14" s="610"/>
      <c r="C14" s="610"/>
      <c r="D14" s="610"/>
      <c r="E14" s="610"/>
      <c r="F14" s="610"/>
      <c r="G14" s="610"/>
      <c r="H14" s="610"/>
      <c r="I14" s="610"/>
      <c r="J14" s="610"/>
      <c r="K14" s="610"/>
      <c r="L14" s="610"/>
      <c r="M14" s="610"/>
      <c r="N14" s="510">
        <f>SUM(B14:M14)</f>
        <v>0</v>
      </c>
      <c r="O14" s="488"/>
    </row>
    <row r="15" spans="1:15" ht="13.2" x14ac:dyDescent="0.25">
      <c r="A15" s="608" t="s">
        <v>57</v>
      </c>
      <c r="B15" s="609"/>
      <c r="C15" s="511">
        <f>$B$15</f>
        <v>0</v>
      </c>
      <c r="D15" s="511">
        <f t="shared" ref="D15:M15" si="3">$B$15</f>
        <v>0</v>
      </c>
      <c r="E15" s="511">
        <f t="shared" si="3"/>
        <v>0</v>
      </c>
      <c r="F15" s="511">
        <f t="shared" si="3"/>
        <v>0</v>
      </c>
      <c r="G15" s="511">
        <f t="shared" si="3"/>
        <v>0</v>
      </c>
      <c r="H15" s="511">
        <f t="shared" si="3"/>
        <v>0</v>
      </c>
      <c r="I15" s="511">
        <f t="shared" si="3"/>
        <v>0</v>
      </c>
      <c r="J15" s="511">
        <f t="shared" si="3"/>
        <v>0</v>
      </c>
      <c r="K15" s="511">
        <f t="shared" si="3"/>
        <v>0</v>
      </c>
      <c r="L15" s="511">
        <f t="shared" si="3"/>
        <v>0</v>
      </c>
      <c r="M15" s="511">
        <f t="shared" si="3"/>
        <v>0</v>
      </c>
      <c r="N15" s="512"/>
      <c r="O15" s="488"/>
    </row>
    <row r="16" spans="1:15" ht="13.2" x14ac:dyDescent="0.25">
      <c r="A16" s="503" t="s">
        <v>58</v>
      </c>
      <c r="B16" s="504">
        <f t="shared" ref="B16:H16" si="4">B14*B15</f>
        <v>0</v>
      </c>
      <c r="C16" s="505">
        <f t="shared" si="4"/>
        <v>0</v>
      </c>
      <c r="D16" s="505">
        <f t="shared" si="4"/>
        <v>0</v>
      </c>
      <c r="E16" s="505">
        <f t="shared" si="4"/>
        <v>0</v>
      </c>
      <c r="F16" s="505">
        <f t="shared" si="4"/>
        <v>0</v>
      </c>
      <c r="G16" s="505">
        <f t="shared" si="4"/>
        <v>0</v>
      </c>
      <c r="H16" s="505">
        <f t="shared" si="4"/>
        <v>0</v>
      </c>
      <c r="I16" s="505">
        <f>I14*I15</f>
        <v>0</v>
      </c>
      <c r="J16" s="505">
        <f>J14*J15</f>
        <v>0</v>
      </c>
      <c r="K16" s="505">
        <f>K14*K15</f>
        <v>0</v>
      </c>
      <c r="L16" s="505">
        <f>L14*L15</f>
        <v>0</v>
      </c>
      <c r="M16" s="505">
        <f>M14*M15</f>
        <v>0</v>
      </c>
      <c r="N16" s="506">
        <f>SUM(B16:M16)</f>
        <v>0</v>
      </c>
      <c r="O16" s="488"/>
    </row>
    <row r="17" spans="1:15" ht="15" customHeight="1" x14ac:dyDescent="0.25">
      <c r="A17" s="488"/>
      <c r="B17" s="488"/>
      <c r="C17" s="488"/>
      <c r="D17" s="488"/>
      <c r="E17" s="488"/>
      <c r="F17" s="488"/>
      <c r="G17" s="488"/>
      <c r="H17" s="488"/>
      <c r="I17" s="488"/>
      <c r="J17" s="488"/>
      <c r="K17" s="488"/>
      <c r="L17" s="488"/>
      <c r="M17" s="488"/>
      <c r="N17" s="488"/>
      <c r="O17" s="488"/>
    </row>
    <row r="18" spans="1:15" ht="13.2" x14ac:dyDescent="0.25">
      <c r="A18" s="606" t="s">
        <v>342</v>
      </c>
      <c r="B18" s="610"/>
      <c r="C18" s="610"/>
      <c r="D18" s="610"/>
      <c r="E18" s="610"/>
      <c r="F18" s="610"/>
      <c r="G18" s="610"/>
      <c r="H18" s="610"/>
      <c r="I18" s="610"/>
      <c r="J18" s="610"/>
      <c r="K18" s="610"/>
      <c r="L18" s="610"/>
      <c r="M18" s="610"/>
      <c r="N18" s="510">
        <f>SUM(B18:M18)</f>
        <v>0</v>
      </c>
      <c r="O18" s="488"/>
    </row>
    <row r="19" spans="1:15" ht="13.2" x14ac:dyDescent="0.25">
      <c r="A19" s="608" t="s">
        <v>57</v>
      </c>
      <c r="B19" s="609"/>
      <c r="C19" s="511">
        <f>$B$19</f>
        <v>0</v>
      </c>
      <c r="D19" s="511">
        <f t="shared" ref="D19:M19" si="5">$B$19</f>
        <v>0</v>
      </c>
      <c r="E19" s="511">
        <f t="shared" si="5"/>
        <v>0</v>
      </c>
      <c r="F19" s="511">
        <f t="shared" si="5"/>
        <v>0</v>
      </c>
      <c r="G19" s="511">
        <f t="shared" si="5"/>
        <v>0</v>
      </c>
      <c r="H19" s="511">
        <f t="shared" si="5"/>
        <v>0</v>
      </c>
      <c r="I19" s="511">
        <f t="shared" si="5"/>
        <v>0</v>
      </c>
      <c r="J19" s="511">
        <f t="shared" si="5"/>
        <v>0</v>
      </c>
      <c r="K19" s="511">
        <f t="shared" si="5"/>
        <v>0</v>
      </c>
      <c r="L19" s="511">
        <f t="shared" si="5"/>
        <v>0</v>
      </c>
      <c r="M19" s="511">
        <f t="shared" si="5"/>
        <v>0</v>
      </c>
      <c r="N19" s="513"/>
      <c r="O19" s="488"/>
    </row>
    <row r="20" spans="1:15" ht="13.2" x14ac:dyDescent="0.25">
      <c r="A20" s="503" t="s">
        <v>58</v>
      </c>
      <c r="B20" s="504">
        <f t="shared" ref="B20:H20" si="6">B18*B19</f>
        <v>0</v>
      </c>
      <c r="C20" s="505">
        <f t="shared" si="6"/>
        <v>0</v>
      </c>
      <c r="D20" s="505">
        <f t="shared" si="6"/>
        <v>0</v>
      </c>
      <c r="E20" s="505">
        <f t="shared" si="6"/>
        <v>0</v>
      </c>
      <c r="F20" s="505">
        <f t="shared" si="6"/>
        <v>0</v>
      </c>
      <c r="G20" s="505">
        <f t="shared" si="6"/>
        <v>0</v>
      </c>
      <c r="H20" s="505">
        <f t="shared" si="6"/>
        <v>0</v>
      </c>
      <c r="I20" s="505">
        <f>I18*I19</f>
        <v>0</v>
      </c>
      <c r="J20" s="505">
        <f>J18*J19</f>
        <v>0</v>
      </c>
      <c r="K20" s="505">
        <f>K18*K19</f>
        <v>0</v>
      </c>
      <c r="L20" s="505">
        <f>L18*L19</f>
        <v>0</v>
      </c>
      <c r="M20" s="505">
        <f>M18*M19</f>
        <v>0</v>
      </c>
      <c r="N20" s="506">
        <f>SUM(B20:M20)</f>
        <v>0</v>
      </c>
      <c r="O20" s="488"/>
    </row>
    <row r="21" spans="1:15" ht="13.2" x14ac:dyDescent="0.25">
      <c r="A21" s="507"/>
      <c r="B21" s="508"/>
      <c r="C21" s="508"/>
      <c r="D21" s="508"/>
      <c r="E21" s="508"/>
      <c r="F21" s="508"/>
      <c r="G21" s="508"/>
      <c r="H21" s="508"/>
      <c r="I21" s="508"/>
      <c r="J21" s="508"/>
      <c r="K21" s="508"/>
      <c r="L21" s="508"/>
      <c r="M21" s="508"/>
      <c r="N21" s="509"/>
      <c r="O21" s="488"/>
    </row>
    <row r="22" spans="1:15" ht="13.2" x14ac:dyDescent="0.25">
      <c r="A22" s="606" t="s">
        <v>343</v>
      </c>
      <c r="B22" s="610"/>
      <c r="C22" s="610"/>
      <c r="D22" s="610"/>
      <c r="E22" s="610"/>
      <c r="F22" s="610"/>
      <c r="G22" s="610"/>
      <c r="H22" s="610"/>
      <c r="I22" s="610"/>
      <c r="J22" s="610"/>
      <c r="K22" s="610"/>
      <c r="L22" s="610"/>
      <c r="M22" s="610"/>
      <c r="N22" s="514">
        <f>SUM(B22:M22)</f>
        <v>0</v>
      </c>
      <c r="O22" s="488"/>
    </row>
    <row r="23" spans="1:15" ht="13.2" x14ac:dyDescent="0.25">
      <c r="A23" s="608" t="s">
        <v>57</v>
      </c>
      <c r="B23" s="609">
        <v>0</v>
      </c>
      <c r="C23" s="511">
        <f>$B$23</f>
        <v>0</v>
      </c>
      <c r="D23" s="511">
        <f t="shared" ref="D23:M23" si="7">$B$23</f>
        <v>0</v>
      </c>
      <c r="E23" s="511">
        <f t="shared" si="7"/>
        <v>0</v>
      </c>
      <c r="F23" s="511">
        <f t="shared" si="7"/>
        <v>0</v>
      </c>
      <c r="G23" s="511">
        <f t="shared" si="7"/>
        <v>0</v>
      </c>
      <c r="H23" s="511">
        <f t="shared" si="7"/>
        <v>0</v>
      </c>
      <c r="I23" s="511">
        <f t="shared" si="7"/>
        <v>0</v>
      </c>
      <c r="J23" s="511">
        <f t="shared" si="7"/>
        <v>0</v>
      </c>
      <c r="K23" s="511">
        <f t="shared" si="7"/>
        <v>0</v>
      </c>
      <c r="L23" s="511">
        <f t="shared" si="7"/>
        <v>0</v>
      </c>
      <c r="M23" s="511">
        <f t="shared" si="7"/>
        <v>0</v>
      </c>
      <c r="N23" s="512"/>
      <c r="O23" s="488"/>
    </row>
    <row r="24" spans="1:15" ht="13.2" x14ac:dyDescent="0.25">
      <c r="A24" s="503" t="s">
        <v>58</v>
      </c>
      <c r="B24" s="504">
        <f t="shared" ref="B24:H24" si="8">B22*B23</f>
        <v>0</v>
      </c>
      <c r="C24" s="504">
        <f t="shared" si="8"/>
        <v>0</v>
      </c>
      <c r="D24" s="504">
        <f t="shared" si="8"/>
        <v>0</v>
      </c>
      <c r="E24" s="504">
        <f t="shared" si="8"/>
        <v>0</v>
      </c>
      <c r="F24" s="504">
        <f t="shared" si="8"/>
        <v>0</v>
      </c>
      <c r="G24" s="504">
        <f t="shared" si="8"/>
        <v>0</v>
      </c>
      <c r="H24" s="504">
        <f t="shared" si="8"/>
        <v>0</v>
      </c>
      <c r="I24" s="504">
        <f>I22*I23</f>
        <v>0</v>
      </c>
      <c r="J24" s="504">
        <f>J22*J23</f>
        <v>0</v>
      </c>
      <c r="K24" s="504">
        <f>K22*K23</f>
        <v>0</v>
      </c>
      <c r="L24" s="504">
        <f>L22*L23</f>
        <v>0</v>
      </c>
      <c r="M24" s="504">
        <f>M22*M23</f>
        <v>0</v>
      </c>
      <c r="N24" s="515">
        <f>SUM(B24:M24)</f>
        <v>0</v>
      </c>
      <c r="O24" s="488"/>
    </row>
    <row r="25" spans="1:15" ht="13.2" x14ac:dyDescent="0.25">
      <c r="A25" s="507"/>
      <c r="B25" s="508"/>
      <c r="C25" s="508"/>
      <c r="D25" s="508"/>
      <c r="E25" s="508"/>
      <c r="F25" s="508"/>
      <c r="G25" s="508"/>
      <c r="H25" s="508"/>
      <c r="I25" s="508"/>
      <c r="J25" s="508"/>
      <c r="K25" s="508"/>
      <c r="L25" s="508"/>
      <c r="M25" s="508"/>
      <c r="N25" s="509"/>
      <c r="O25" s="488"/>
    </row>
    <row r="26" spans="1:15" ht="13.2" x14ac:dyDescent="0.25">
      <c r="A26" s="606" t="s">
        <v>59</v>
      </c>
      <c r="B26" s="610"/>
      <c r="C26" s="610"/>
      <c r="D26" s="610"/>
      <c r="E26" s="610"/>
      <c r="F26" s="610"/>
      <c r="G26" s="610"/>
      <c r="H26" s="610"/>
      <c r="I26" s="610"/>
      <c r="J26" s="610"/>
      <c r="K26" s="610"/>
      <c r="L26" s="610"/>
      <c r="M26" s="610"/>
      <c r="N26" s="514">
        <f>SUM(B26:M26)</f>
        <v>0</v>
      </c>
      <c r="O26" s="488"/>
    </row>
    <row r="27" spans="1:15" ht="13.2" x14ac:dyDescent="0.25">
      <c r="A27" s="608" t="s">
        <v>57</v>
      </c>
      <c r="B27" s="609">
        <v>0</v>
      </c>
      <c r="C27" s="511">
        <f>$B$27</f>
        <v>0</v>
      </c>
      <c r="D27" s="511">
        <f t="shared" ref="D27:M27" si="9">$B$27</f>
        <v>0</v>
      </c>
      <c r="E27" s="511">
        <f t="shared" si="9"/>
        <v>0</v>
      </c>
      <c r="F27" s="511">
        <f t="shared" si="9"/>
        <v>0</v>
      </c>
      <c r="G27" s="511">
        <f t="shared" si="9"/>
        <v>0</v>
      </c>
      <c r="H27" s="511">
        <f t="shared" si="9"/>
        <v>0</v>
      </c>
      <c r="I27" s="511">
        <f t="shared" si="9"/>
        <v>0</v>
      </c>
      <c r="J27" s="511">
        <f t="shared" si="9"/>
        <v>0</v>
      </c>
      <c r="K27" s="511">
        <f t="shared" si="9"/>
        <v>0</v>
      </c>
      <c r="L27" s="511">
        <f t="shared" si="9"/>
        <v>0</v>
      </c>
      <c r="M27" s="511">
        <f t="shared" si="9"/>
        <v>0</v>
      </c>
      <c r="N27" s="512"/>
      <c r="O27" s="488"/>
    </row>
    <row r="28" spans="1:15" ht="13.2" x14ac:dyDescent="0.25">
      <c r="A28" s="503" t="s">
        <v>58</v>
      </c>
      <c r="B28" s="504">
        <f t="shared" ref="B28:H28" si="10">B26*B27</f>
        <v>0</v>
      </c>
      <c r="C28" s="504">
        <f t="shared" si="10"/>
        <v>0</v>
      </c>
      <c r="D28" s="504">
        <f t="shared" si="10"/>
        <v>0</v>
      </c>
      <c r="E28" s="504">
        <f t="shared" si="10"/>
        <v>0</v>
      </c>
      <c r="F28" s="504">
        <f t="shared" si="10"/>
        <v>0</v>
      </c>
      <c r="G28" s="504">
        <f t="shared" si="10"/>
        <v>0</v>
      </c>
      <c r="H28" s="504">
        <f t="shared" si="10"/>
        <v>0</v>
      </c>
      <c r="I28" s="504">
        <f>I26*I27</f>
        <v>0</v>
      </c>
      <c r="J28" s="504">
        <f>J26*J27</f>
        <v>0</v>
      </c>
      <c r="K28" s="504">
        <f>K26*K27</f>
        <v>0</v>
      </c>
      <c r="L28" s="504">
        <f>L26*L27</f>
        <v>0</v>
      </c>
      <c r="M28" s="504">
        <f>M26*M27</f>
        <v>0</v>
      </c>
      <c r="N28" s="515">
        <f>SUM(B28:M28)</f>
        <v>0</v>
      </c>
      <c r="O28" s="488"/>
    </row>
    <row r="29" spans="1:15" ht="13.2" x14ac:dyDescent="0.25">
      <c r="A29" s="507"/>
      <c r="B29" s="508"/>
      <c r="C29" s="508"/>
      <c r="D29" s="508"/>
      <c r="E29" s="508"/>
      <c r="F29" s="508"/>
      <c r="G29" s="508"/>
      <c r="H29" s="508"/>
      <c r="I29" s="508"/>
      <c r="J29" s="508"/>
      <c r="K29" s="508"/>
      <c r="L29" s="508"/>
      <c r="M29" s="508"/>
      <c r="N29" s="509"/>
      <c r="O29" s="488"/>
    </row>
    <row r="30" spans="1:15" ht="13.2" x14ac:dyDescent="0.25">
      <c r="A30" s="606" t="s">
        <v>60</v>
      </c>
      <c r="B30" s="610"/>
      <c r="C30" s="610"/>
      <c r="D30" s="610"/>
      <c r="E30" s="610"/>
      <c r="F30" s="610"/>
      <c r="G30" s="610"/>
      <c r="H30" s="610"/>
      <c r="I30" s="610"/>
      <c r="J30" s="610"/>
      <c r="K30" s="610"/>
      <c r="L30" s="610"/>
      <c r="M30" s="610"/>
      <c r="N30" s="510">
        <f>SUM(B30:M30)</f>
        <v>0</v>
      </c>
      <c r="O30" s="488"/>
    </row>
    <row r="31" spans="1:15" ht="13.2" x14ac:dyDescent="0.25">
      <c r="A31" s="608" t="s">
        <v>57</v>
      </c>
      <c r="B31" s="609">
        <v>0</v>
      </c>
      <c r="C31" s="511">
        <f>$B$31</f>
        <v>0</v>
      </c>
      <c r="D31" s="511">
        <f t="shared" ref="D31:M31" si="11">$B$31</f>
        <v>0</v>
      </c>
      <c r="E31" s="511">
        <f t="shared" si="11"/>
        <v>0</v>
      </c>
      <c r="F31" s="511">
        <f t="shared" si="11"/>
        <v>0</v>
      </c>
      <c r="G31" s="511">
        <f t="shared" si="11"/>
        <v>0</v>
      </c>
      <c r="H31" s="511">
        <f t="shared" si="11"/>
        <v>0</v>
      </c>
      <c r="I31" s="511">
        <f t="shared" si="11"/>
        <v>0</v>
      </c>
      <c r="J31" s="511">
        <f t="shared" si="11"/>
        <v>0</v>
      </c>
      <c r="K31" s="511">
        <f t="shared" si="11"/>
        <v>0</v>
      </c>
      <c r="L31" s="511">
        <f t="shared" si="11"/>
        <v>0</v>
      </c>
      <c r="M31" s="511">
        <f t="shared" si="11"/>
        <v>0</v>
      </c>
      <c r="N31" s="512"/>
      <c r="O31" s="488"/>
    </row>
    <row r="32" spans="1:15" ht="13.2" x14ac:dyDescent="0.25">
      <c r="A32" s="516" t="s">
        <v>58</v>
      </c>
      <c r="B32" s="504">
        <f t="shared" ref="B32:H32" si="12">B30*B31</f>
        <v>0</v>
      </c>
      <c r="C32" s="504">
        <f t="shared" si="12"/>
        <v>0</v>
      </c>
      <c r="D32" s="504">
        <f t="shared" si="12"/>
        <v>0</v>
      </c>
      <c r="E32" s="504">
        <f t="shared" si="12"/>
        <v>0</v>
      </c>
      <c r="F32" s="504">
        <f t="shared" si="12"/>
        <v>0</v>
      </c>
      <c r="G32" s="504">
        <f t="shared" si="12"/>
        <v>0</v>
      </c>
      <c r="H32" s="504">
        <f t="shared" si="12"/>
        <v>0</v>
      </c>
      <c r="I32" s="504">
        <f>I30*I31</f>
        <v>0</v>
      </c>
      <c r="J32" s="504">
        <f>J30*J31</f>
        <v>0</v>
      </c>
      <c r="K32" s="504">
        <f>K30*K31</f>
        <v>0</v>
      </c>
      <c r="L32" s="504">
        <f>L30*L31</f>
        <v>0</v>
      </c>
      <c r="M32" s="504">
        <f>M30*M31</f>
        <v>0</v>
      </c>
      <c r="N32" s="506">
        <f>SUM(B32:M32)</f>
        <v>0</v>
      </c>
      <c r="O32" s="488"/>
    </row>
    <row r="33" spans="1:15" ht="15" customHeight="1" x14ac:dyDescent="0.25">
      <c r="A33" s="488"/>
      <c r="B33" s="488"/>
      <c r="C33" s="488"/>
      <c r="D33" s="488"/>
      <c r="E33" s="488"/>
      <c r="F33" s="488"/>
      <c r="G33" s="488"/>
      <c r="H33" s="488"/>
      <c r="I33" s="488"/>
      <c r="J33" s="488"/>
      <c r="K33" s="488"/>
      <c r="L33" s="488"/>
      <c r="M33" s="488"/>
      <c r="N33" s="488"/>
      <c r="O33" s="488"/>
    </row>
    <row r="34" spans="1:15" ht="13.2" x14ac:dyDescent="0.25">
      <c r="A34" s="606" t="s">
        <v>61</v>
      </c>
      <c r="B34" s="610"/>
      <c r="C34" s="610"/>
      <c r="D34" s="610"/>
      <c r="E34" s="610"/>
      <c r="F34" s="610"/>
      <c r="G34" s="610"/>
      <c r="H34" s="610"/>
      <c r="I34" s="610"/>
      <c r="J34" s="610"/>
      <c r="K34" s="610"/>
      <c r="L34" s="610"/>
      <c r="M34" s="610"/>
      <c r="N34" s="510">
        <f>SUM(B34:M34)</f>
        <v>0</v>
      </c>
      <c r="O34" s="517"/>
    </row>
    <row r="35" spans="1:15" ht="13.2" x14ac:dyDescent="0.25">
      <c r="A35" s="608" t="s">
        <v>57</v>
      </c>
      <c r="B35" s="609">
        <v>0</v>
      </c>
      <c r="C35" s="511">
        <f>$B$35</f>
        <v>0</v>
      </c>
      <c r="D35" s="511">
        <f t="shared" ref="D35:M35" si="13">$B$35</f>
        <v>0</v>
      </c>
      <c r="E35" s="511">
        <f t="shared" si="13"/>
        <v>0</v>
      </c>
      <c r="F35" s="511">
        <f t="shared" si="13"/>
        <v>0</v>
      </c>
      <c r="G35" s="511">
        <f t="shared" si="13"/>
        <v>0</v>
      </c>
      <c r="H35" s="511">
        <f t="shared" si="13"/>
        <v>0</v>
      </c>
      <c r="I35" s="511">
        <f t="shared" si="13"/>
        <v>0</v>
      </c>
      <c r="J35" s="511">
        <f t="shared" si="13"/>
        <v>0</v>
      </c>
      <c r="K35" s="511">
        <f t="shared" si="13"/>
        <v>0</v>
      </c>
      <c r="L35" s="511">
        <f t="shared" si="13"/>
        <v>0</v>
      </c>
      <c r="M35" s="511">
        <f t="shared" si="13"/>
        <v>0</v>
      </c>
      <c r="N35" s="513"/>
      <c r="O35" s="517"/>
    </row>
    <row r="36" spans="1:15" ht="13.2" x14ac:dyDescent="0.25">
      <c r="A36" s="503" t="s">
        <v>58</v>
      </c>
      <c r="B36" s="504">
        <f t="shared" ref="B36:H36" si="14">B34*B35</f>
        <v>0</v>
      </c>
      <c r="C36" s="504">
        <f t="shared" si="14"/>
        <v>0</v>
      </c>
      <c r="D36" s="504">
        <f t="shared" si="14"/>
        <v>0</v>
      </c>
      <c r="E36" s="504">
        <f t="shared" si="14"/>
        <v>0</v>
      </c>
      <c r="F36" s="504">
        <f t="shared" si="14"/>
        <v>0</v>
      </c>
      <c r="G36" s="504">
        <f t="shared" si="14"/>
        <v>0</v>
      </c>
      <c r="H36" s="504">
        <f t="shared" si="14"/>
        <v>0</v>
      </c>
      <c r="I36" s="504">
        <f>I34*I35</f>
        <v>0</v>
      </c>
      <c r="J36" s="504">
        <f>J34*J35</f>
        <v>0</v>
      </c>
      <c r="K36" s="504">
        <f>K34*K35</f>
        <v>0</v>
      </c>
      <c r="L36" s="504">
        <f>L34*L35</f>
        <v>0</v>
      </c>
      <c r="M36" s="504">
        <f>M34*M35</f>
        <v>0</v>
      </c>
      <c r="N36" s="506">
        <f>SUM(B36:M36)</f>
        <v>0</v>
      </c>
      <c r="O36" s="518"/>
    </row>
    <row r="37" spans="1:15" ht="13.2" x14ac:dyDescent="0.25">
      <c r="A37" s="507"/>
      <c r="B37" s="508"/>
      <c r="C37" s="508"/>
      <c r="D37" s="508"/>
      <c r="E37" s="508"/>
      <c r="F37" s="508"/>
      <c r="G37" s="508"/>
      <c r="H37" s="508"/>
      <c r="I37" s="508"/>
      <c r="J37" s="508"/>
      <c r="K37" s="508"/>
      <c r="L37" s="508"/>
      <c r="M37" s="508"/>
      <c r="N37" s="509"/>
      <c r="O37" s="517"/>
    </row>
    <row r="38" spans="1:15" ht="15.6" x14ac:dyDescent="0.3">
      <c r="A38" s="519" t="s">
        <v>62</v>
      </c>
      <c r="B38" s="520">
        <f t="shared" ref="B38:M38" si="15">(B12+B16+B20+B24+B28+B32+B36)</f>
        <v>0</v>
      </c>
      <c r="C38" s="520">
        <f t="shared" si="15"/>
        <v>0</v>
      </c>
      <c r="D38" s="520">
        <f t="shared" si="15"/>
        <v>0</v>
      </c>
      <c r="E38" s="520">
        <f t="shared" si="15"/>
        <v>0</v>
      </c>
      <c r="F38" s="520">
        <f t="shared" si="15"/>
        <v>0</v>
      </c>
      <c r="G38" s="520">
        <f t="shared" si="15"/>
        <v>0</v>
      </c>
      <c r="H38" s="520">
        <f t="shared" si="15"/>
        <v>0</v>
      </c>
      <c r="I38" s="520">
        <f t="shared" si="15"/>
        <v>0</v>
      </c>
      <c r="J38" s="520">
        <f t="shared" si="15"/>
        <v>0</v>
      </c>
      <c r="K38" s="520">
        <f t="shared" si="15"/>
        <v>0</v>
      </c>
      <c r="L38" s="520">
        <f t="shared" si="15"/>
        <v>0</v>
      </c>
      <c r="M38" s="520">
        <f t="shared" si="15"/>
        <v>0</v>
      </c>
      <c r="N38" s="521">
        <f>SUM(B38:M38)</f>
        <v>0</v>
      </c>
      <c r="O38" s="522">
        <f>N12+N16+N20+N24+N28+N32+N36</f>
        <v>0</v>
      </c>
    </row>
    <row r="39" spans="1:15" ht="15" customHeight="1" x14ac:dyDescent="0.25">
      <c r="A39" s="488"/>
      <c r="B39" s="488"/>
      <c r="C39" s="488"/>
      <c r="D39" s="488"/>
      <c r="E39" s="488"/>
      <c r="F39" s="488"/>
      <c r="G39" s="488"/>
      <c r="H39" s="488"/>
      <c r="I39" s="488"/>
      <c r="J39" s="488"/>
      <c r="K39" s="488"/>
      <c r="L39" s="488"/>
      <c r="M39" s="488"/>
      <c r="N39" s="488"/>
      <c r="O39" s="488"/>
    </row>
  </sheetData>
  <sheetProtection selectLockedCells="1"/>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8"/>
  <sheetViews>
    <sheetView showGridLines="0" topLeftCell="A16" workbookViewId="0">
      <selection activeCell="B9" sqref="B9"/>
    </sheetView>
  </sheetViews>
  <sheetFormatPr defaultColWidth="17.33203125" defaultRowHeight="15" customHeight="1" x14ac:dyDescent="0.25"/>
  <cols>
    <col min="1" max="1" width="26.6640625" customWidth="1"/>
    <col min="2" max="14" width="14.88671875" customWidth="1"/>
    <col min="15" max="15" width="9.109375" customWidth="1"/>
    <col min="16" max="22" width="14.88671875" customWidth="1"/>
  </cols>
  <sheetData>
    <row r="1" spans="1:14" ht="39.75" customHeight="1" x14ac:dyDescent="0.4">
      <c r="A1" s="487" t="s">
        <v>63</v>
      </c>
      <c r="H1" s="2"/>
      <c r="I1" s="2"/>
      <c r="J1" s="2"/>
      <c r="K1" s="2"/>
      <c r="L1" s="2"/>
      <c r="M1" s="2"/>
      <c r="N1" s="3"/>
    </row>
    <row r="2" spans="1:14" ht="19.5" customHeight="1" x14ac:dyDescent="0.3">
      <c r="A2" s="5"/>
      <c r="B2" s="2"/>
      <c r="C2" s="6"/>
      <c r="D2" s="6"/>
      <c r="E2" s="6"/>
      <c r="F2" s="6"/>
      <c r="G2" s="6"/>
      <c r="H2" s="6"/>
      <c r="I2" s="333"/>
      <c r="J2" s="523" t="s">
        <v>52</v>
      </c>
      <c r="K2" s="6"/>
      <c r="L2" s="6"/>
      <c r="M2" s="6"/>
      <c r="N2" s="7"/>
    </row>
    <row r="3" spans="1:14" ht="19.5" customHeight="1" x14ac:dyDescent="0.3">
      <c r="A3" s="5"/>
      <c r="B3" s="2"/>
      <c r="C3" s="6"/>
      <c r="D3" s="6"/>
      <c r="E3" s="6"/>
      <c r="F3" s="6"/>
      <c r="G3" s="6"/>
      <c r="H3" s="6"/>
      <c r="I3" s="332"/>
      <c r="J3" s="493" t="s">
        <v>55</v>
      </c>
      <c r="K3" s="6"/>
      <c r="L3" s="6"/>
      <c r="M3" s="6"/>
      <c r="N3" s="7"/>
    </row>
    <row r="4" spans="1:14" ht="19.5" customHeight="1" x14ac:dyDescent="0.3">
      <c r="A4" s="5"/>
      <c r="B4" s="2"/>
      <c r="C4" s="6"/>
      <c r="D4" s="6"/>
      <c r="E4" s="6"/>
      <c r="F4" s="6"/>
      <c r="G4" s="6"/>
      <c r="H4" s="6"/>
      <c r="I4" s="6"/>
      <c r="J4" s="490"/>
      <c r="K4" s="6"/>
      <c r="L4" s="6"/>
      <c r="M4" s="6"/>
      <c r="N4" s="7"/>
    </row>
    <row r="5" spans="1:14" ht="19.5" customHeight="1" x14ac:dyDescent="0.3">
      <c r="A5" s="5"/>
      <c r="B5" s="2"/>
      <c r="C5" s="6"/>
      <c r="D5" s="6"/>
      <c r="E5" s="6"/>
      <c r="F5" s="6"/>
      <c r="G5" s="6"/>
      <c r="H5" s="6"/>
      <c r="K5" s="6"/>
      <c r="L5" s="6"/>
      <c r="M5" s="6"/>
      <c r="N5" s="7"/>
    </row>
    <row r="6" spans="1:14" ht="11.25" customHeight="1" x14ac:dyDescent="0.3">
      <c r="A6" s="5"/>
      <c r="B6" s="6"/>
      <c r="C6" s="8"/>
      <c r="D6" s="6"/>
      <c r="E6" s="6"/>
      <c r="F6" s="6"/>
      <c r="G6" s="6"/>
      <c r="H6" s="5"/>
      <c r="I6" s="6"/>
      <c r="J6" s="6"/>
      <c r="K6" s="6"/>
      <c r="L6" s="6"/>
      <c r="M6" s="6"/>
      <c r="N6" s="7"/>
    </row>
    <row r="7" spans="1:14" ht="24.75" customHeight="1" x14ac:dyDescent="0.3">
      <c r="A7" s="9"/>
      <c r="B7" s="10">
        <f>'Projected Sales Forecast'!B9</f>
        <v>45748</v>
      </c>
      <c r="C7" s="10">
        <f t="shared" ref="C7:M7" si="0">DATE(YEAR(B7),MONTH(B7)+1,1)</f>
        <v>45778</v>
      </c>
      <c r="D7" s="10">
        <f t="shared" si="0"/>
        <v>45809</v>
      </c>
      <c r="E7" s="10">
        <f t="shared" si="0"/>
        <v>45839</v>
      </c>
      <c r="F7" s="10">
        <f t="shared" si="0"/>
        <v>45870</v>
      </c>
      <c r="G7" s="10">
        <f t="shared" si="0"/>
        <v>45901</v>
      </c>
      <c r="H7" s="10">
        <f t="shared" si="0"/>
        <v>45931</v>
      </c>
      <c r="I7" s="10">
        <f t="shared" si="0"/>
        <v>45962</v>
      </c>
      <c r="J7" s="10">
        <f t="shared" si="0"/>
        <v>45992</v>
      </c>
      <c r="K7" s="10">
        <f t="shared" si="0"/>
        <v>46023</v>
      </c>
      <c r="L7" s="10">
        <f t="shared" si="0"/>
        <v>46054</v>
      </c>
      <c r="M7" s="10">
        <f t="shared" si="0"/>
        <v>46082</v>
      </c>
      <c r="N7" s="11" t="s">
        <v>56</v>
      </c>
    </row>
    <row r="8" spans="1:14" ht="13.95" customHeight="1" x14ac:dyDescent="0.3">
      <c r="A8" s="74" t="str">
        <f>'Projected Sales Forecast'!A10</f>
        <v>Item/Product/Service #1</v>
      </c>
      <c r="B8" s="74">
        <f>'Projected Sales Forecast'!B10</f>
        <v>0</v>
      </c>
      <c r="C8" s="74">
        <f>'Projected Sales Forecast'!C10</f>
        <v>0</v>
      </c>
      <c r="D8" s="74">
        <f>'Projected Sales Forecast'!D10</f>
        <v>5</v>
      </c>
      <c r="E8" s="74">
        <f>'Projected Sales Forecast'!E10</f>
        <v>0</v>
      </c>
      <c r="F8" s="74">
        <f>'Projected Sales Forecast'!F10</f>
        <v>0</v>
      </c>
      <c r="G8" s="74">
        <f>'Projected Sales Forecast'!G10</f>
        <v>0</v>
      </c>
      <c r="H8" s="74">
        <f>'Projected Sales Forecast'!H10</f>
        <v>0</v>
      </c>
      <c r="I8" s="74">
        <f>'Projected Sales Forecast'!I10</f>
        <v>0</v>
      </c>
      <c r="J8" s="74">
        <f>'Projected Sales Forecast'!J10</f>
        <v>0</v>
      </c>
      <c r="K8" s="74">
        <f>'Projected Sales Forecast'!K10</f>
        <v>0</v>
      </c>
      <c r="L8" s="74">
        <f>'Projected Sales Forecast'!L10</f>
        <v>0</v>
      </c>
      <c r="M8" s="74">
        <f>'Projected Sales Forecast'!M10</f>
        <v>0</v>
      </c>
      <c r="N8" s="426">
        <f>SUM(B8:M8)</f>
        <v>5</v>
      </c>
    </row>
    <row r="9" spans="1:14" ht="13.95" customHeight="1" x14ac:dyDescent="0.3">
      <c r="A9" s="614" t="s">
        <v>64</v>
      </c>
      <c r="B9" s="615"/>
      <c r="C9" s="430">
        <f>$B$9</f>
        <v>0</v>
      </c>
      <c r="D9" s="430">
        <f>$B$9</f>
        <v>0</v>
      </c>
      <c r="E9" s="430">
        <f>$B$9</f>
        <v>0</v>
      </c>
      <c r="F9" s="430">
        <f>$B$9</f>
        <v>0</v>
      </c>
      <c r="G9" s="430">
        <f t="shared" ref="G9:M9" si="1">$B$9</f>
        <v>0</v>
      </c>
      <c r="H9" s="430">
        <f>$B$9</f>
        <v>0</v>
      </c>
      <c r="I9" s="430">
        <f t="shared" si="1"/>
        <v>0</v>
      </c>
      <c r="J9" s="430">
        <f t="shared" si="1"/>
        <v>0</v>
      </c>
      <c r="K9" s="430">
        <f t="shared" si="1"/>
        <v>0</v>
      </c>
      <c r="L9" s="430">
        <f t="shared" si="1"/>
        <v>0</v>
      </c>
      <c r="M9" s="430">
        <f t="shared" si="1"/>
        <v>0</v>
      </c>
      <c r="N9" s="421"/>
    </row>
    <row r="10" spans="1:14" ht="13.95" customHeight="1" x14ac:dyDescent="0.3">
      <c r="A10" s="427" t="s">
        <v>58</v>
      </c>
      <c r="B10" s="424">
        <f>B8*B9</f>
        <v>0</v>
      </c>
      <c r="C10" s="424">
        <f t="shared" ref="C10:L10" si="2">C8*C9</f>
        <v>0</v>
      </c>
      <c r="D10" s="424">
        <f t="shared" si="2"/>
        <v>0</v>
      </c>
      <c r="E10" s="424">
        <f t="shared" si="2"/>
        <v>0</v>
      </c>
      <c r="F10" s="424">
        <f t="shared" si="2"/>
        <v>0</v>
      </c>
      <c r="G10" s="424">
        <f t="shared" si="2"/>
        <v>0</v>
      </c>
      <c r="H10" s="424">
        <f t="shared" si="2"/>
        <v>0</v>
      </c>
      <c r="I10" s="424">
        <f t="shared" si="2"/>
        <v>0</v>
      </c>
      <c r="J10" s="424">
        <f t="shared" si="2"/>
        <v>0</v>
      </c>
      <c r="K10" s="424">
        <f t="shared" si="2"/>
        <v>0</v>
      </c>
      <c r="L10" s="424">
        <f t="shared" si="2"/>
        <v>0</v>
      </c>
      <c r="M10" s="424">
        <f>M8*M9</f>
        <v>0</v>
      </c>
      <c r="N10" s="425">
        <f>SUM(B10:M10)</f>
        <v>0</v>
      </c>
    </row>
    <row r="11" spans="1:14" ht="13.95" customHeight="1" x14ac:dyDescent="0.3">
      <c r="A11" s="16"/>
      <c r="B11" s="14"/>
      <c r="C11" s="14"/>
      <c r="D11" s="14"/>
      <c r="E11" s="14"/>
      <c r="F11" s="14"/>
      <c r="G11" s="14"/>
      <c r="H11" s="14"/>
      <c r="I11" s="14"/>
      <c r="J11" s="14"/>
      <c r="K11" s="14"/>
      <c r="L11" s="14"/>
      <c r="M11" s="14"/>
      <c r="N11" s="17"/>
    </row>
    <row r="12" spans="1:14" ht="13.95" customHeight="1" x14ac:dyDescent="0.3">
      <c r="A12" s="74" t="str">
        <f>'Projected Sales Forecast'!A14</f>
        <v>Item/Product/Service #2</v>
      </c>
      <c r="B12" s="75">
        <f>'Projected Sales Forecast'!B14</f>
        <v>0</v>
      </c>
      <c r="C12" s="75">
        <f>'Projected Sales Forecast'!C14</f>
        <v>0</v>
      </c>
      <c r="D12" s="75">
        <f>'Projected Sales Forecast'!D14</f>
        <v>0</v>
      </c>
      <c r="E12" s="75">
        <f>'Projected Sales Forecast'!E14</f>
        <v>0</v>
      </c>
      <c r="F12" s="75">
        <f>'Projected Sales Forecast'!F14</f>
        <v>0</v>
      </c>
      <c r="G12" s="75">
        <f>'Projected Sales Forecast'!G14</f>
        <v>0</v>
      </c>
      <c r="H12" s="75">
        <f>'Projected Sales Forecast'!H14</f>
        <v>0</v>
      </c>
      <c r="I12" s="75">
        <f>'Projected Sales Forecast'!I14</f>
        <v>0</v>
      </c>
      <c r="J12" s="75">
        <f>'Projected Sales Forecast'!J14</f>
        <v>0</v>
      </c>
      <c r="K12" s="75">
        <f>'Projected Sales Forecast'!K14</f>
        <v>0</v>
      </c>
      <c r="L12" s="75">
        <f>'Projected Sales Forecast'!L14</f>
        <v>0</v>
      </c>
      <c r="M12" s="75">
        <f>'Projected Sales Forecast'!M14</f>
        <v>0</v>
      </c>
      <c r="N12" s="426">
        <f>SUM(B12:M12)</f>
        <v>0</v>
      </c>
    </row>
    <row r="13" spans="1:14" ht="13.95" customHeight="1" x14ac:dyDescent="0.3">
      <c r="A13" s="614" t="s">
        <v>64</v>
      </c>
      <c r="B13" s="615"/>
      <c r="C13" s="431">
        <f t="shared" ref="C13:M13" si="3">$B$13</f>
        <v>0</v>
      </c>
      <c r="D13" s="431">
        <f t="shared" si="3"/>
        <v>0</v>
      </c>
      <c r="E13" s="431">
        <f t="shared" si="3"/>
        <v>0</v>
      </c>
      <c r="F13" s="431">
        <f t="shared" si="3"/>
        <v>0</v>
      </c>
      <c r="G13" s="431">
        <f t="shared" si="3"/>
        <v>0</v>
      </c>
      <c r="H13" s="431">
        <f t="shared" si="3"/>
        <v>0</v>
      </c>
      <c r="I13" s="431">
        <f t="shared" si="3"/>
        <v>0</v>
      </c>
      <c r="J13" s="431">
        <f t="shared" si="3"/>
        <v>0</v>
      </c>
      <c r="K13" s="431">
        <f t="shared" si="3"/>
        <v>0</v>
      </c>
      <c r="L13" s="431">
        <f t="shared" si="3"/>
        <v>0</v>
      </c>
      <c r="M13" s="431">
        <f t="shared" si="3"/>
        <v>0</v>
      </c>
      <c r="N13" s="422"/>
    </row>
    <row r="14" spans="1:14" ht="13.95" customHeight="1" x14ac:dyDescent="0.3">
      <c r="A14" s="427" t="s">
        <v>58</v>
      </c>
      <c r="B14" s="424">
        <f>B12*B13</f>
        <v>0</v>
      </c>
      <c r="C14" s="424">
        <f t="shared" ref="C14:M14" si="4">C12*C13</f>
        <v>0</v>
      </c>
      <c r="D14" s="424">
        <f t="shared" si="4"/>
        <v>0</v>
      </c>
      <c r="E14" s="424">
        <f t="shared" si="4"/>
        <v>0</v>
      </c>
      <c r="F14" s="424">
        <f t="shared" si="4"/>
        <v>0</v>
      </c>
      <c r="G14" s="424">
        <f t="shared" si="4"/>
        <v>0</v>
      </c>
      <c r="H14" s="424">
        <f t="shared" si="4"/>
        <v>0</v>
      </c>
      <c r="I14" s="424">
        <f t="shared" si="4"/>
        <v>0</v>
      </c>
      <c r="J14" s="424">
        <f t="shared" si="4"/>
        <v>0</v>
      </c>
      <c r="K14" s="424">
        <f t="shared" si="4"/>
        <v>0</v>
      </c>
      <c r="L14" s="424">
        <f t="shared" si="4"/>
        <v>0</v>
      </c>
      <c r="M14" s="424">
        <f t="shared" si="4"/>
        <v>0</v>
      </c>
      <c r="N14" s="425">
        <f>SUM(B14:M14)</f>
        <v>0</v>
      </c>
    </row>
    <row r="15" spans="1:14" ht="13.95" customHeight="1" x14ac:dyDescent="0.3">
      <c r="A15" s="16"/>
      <c r="B15" s="14"/>
      <c r="C15" s="14"/>
      <c r="D15" s="14"/>
      <c r="E15" s="14"/>
      <c r="F15" s="14"/>
      <c r="G15" s="14"/>
      <c r="H15" s="14"/>
      <c r="I15" s="14"/>
      <c r="J15" s="14"/>
      <c r="K15" s="14"/>
      <c r="L15" s="14"/>
      <c r="M15" s="14"/>
      <c r="N15" s="17"/>
    </row>
    <row r="16" spans="1:14" ht="13.95" customHeight="1" x14ac:dyDescent="0.3">
      <c r="A16" s="74" t="str">
        <f>'Projected Sales Forecast'!A18</f>
        <v>Item/Product/Service #3</v>
      </c>
      <c r="B16" s="75">
        <f>'Projected Sales Forecast'!B18</f>
        <v>0</v>
      </c>
      <c r="C16" s="75">
        <f>'Projected Sales Forecast'!C18</f>
        <v>0</v>
      </c>
      <c r="D16" s="75">
        <f>'Projected Sales Forecast'!D18</f>
        <v>0</v>
      </c>
      <c r="E16" s="75">
        <f>'Projected Sales Forecast'!E18</f>
        <v>0</v>
      </c>
      <c r="F16" s="75">
        <f>'Projected Sales Forecast'!F18</f>
        <v>0</v>
      </c>
      <c r="G16" s="75">
        <f>'Projected Sales Forecast'!G18</f>
        <v>0</v>
      </c>
      <c r="H16" s="75">
        <f>'Projected Sales Forecast'!H18</f>
        <v>0</v>
      </c>
      <c r="I16" s="75">
        <f>'Projected Sales Forecast'!I18</f>
        <v>0</v>
      </c>
      <c r="J16" s="75">
        <f>'Projected Sales Forecast'!J18</f>
        <v>0</v>
      </c>
      <c r="K16" s="75">
        <f>'Projected Sales Forecast'!K18</f>
        <v>0</v>
      </c>
      <c r="L16" s="75">
        <f>'Projected Sales Forecast'!L18</f>
        <v>0</v>
      </c>
      <c r="M16" s="75">
        <f>'Projected Sales Forecast'!M18</f>
        <v>0</v>
      </c>
      <c r="N16" s="426">
        <f>SUM(B16:M16)</f>
        <v>0</v>
      </c>
    </row>
    <row r="17" spans="1:14" ht="13.95" customHeight="1" x14ac:dyDescent="0.3">
      <c r="A17" s="614" t="s">
        <v>64</v>
      </c>
      <c r="B17" s="615"/>
      <c r="C17" s="431">
        <f>$B$17</f>
        <v>0</v>
      </c>
      <c r="D17" s="431">
        <f>$B$17</f>
        <v>0</v>
      </c>
      <c r="E17" s="431">
        <f t="shared" ref="E17:M17" si="5">$B$17</f>
        <v>0</v>
      </c>
      <c r="F17" s="431">
        <f t="shared" si="5"/>
        <v>0</v>
      </c>
      <c r="G17" s="431">
        <f t="shared" si="5"/>
        <v>0</v>
      </c>
      <c r="H17" s="431">
        <f t="shared" si="5"/>
        <v>0</v>
      </c>
      <c r="I17" s="431">
        <f t="shared" si="5"/>
        <v>0</v>
      </c>
      <c r="J17" s="431">
        <f t="shared" si="5"/>
        <v>0</v>
      </c>
      <c r="K17" s="431">
        <f t="shared" si="5"/>
        <v>0</v>
      </c>
      <c r="L17" s="431">
        <f t="shared" si="5"/>
        <v>0</v>
      </c>
      <c r="M17" s="431">
        <f t="shared" si="5"/>
        <v>0</v>
      </c>
      <c r="N17" s="422"/>
    </row>
    <row r="18" spans="1:14" ht="13.95" customHeight="1" x14ac:dyDescent="0.3">
      <c r="A18" s="427" t="s">
        <v>58</v>
      </c>
      <c r="B18" s="424">
        <f>B16*B17</f>
        <v>0</v>
      </c>
      <c r="C18" s="424">
        <f t="shared" ref="C18:M18" si="6">C16*C17</f>
        <v>0</v>
      </c>
      <c r="D18" s="424">
        <f t="shared" si="6"/>
        <v>0</v>
      </c>
      <c r="E18" s="424">
        <f t="shared" si="6"/>
        <v>0</v>
      </c>
      <c r="F18" s="424">
        <f t="shared" si="6"/>
        <v>0</v>
      </c>
      <c r="G18" s="424">
        <f t="shared" si="6"/>
        <v>0</v>
      </c>
      <c r="H18" s="424">
        <f t="shared" si="6"/>
        <v>0</v>
      </c>
      <c r="I18" s="424">
        <f t="shared" si="6"/>
        <v>0</v>
      </c>
      <c r="J18" s="424">
        <f t="shared" si="6"/>
        <v>0</v>
      </c>
      <c r="K18" s="424">
        <f t="shared" si="6"/>
        <v>0</v>
      </c>
      <c r="L18" s="424">
        <f t="shared" si="6"/>
        <v>0</v>
      </c>
      <c r="M18" s="424">
        <f t="shared" si="6"/>
        <v>0</v>
      </c>
      <c r="N18" s="425">
        <f>SUM(B18:M18)</f>
        <v>0</v>
      </c>
    </row>
    <row r="19" spans="1:14" ht="13.95" customHeight="1" x14ac:dyDescent="0.3">
      <c r="A19" s="16"/>
      <c r="B19" s="14"/>
      <c r="C19" s="14"/>
      <c r="D19" s="14"/>
      <c r="E19" s="14"/>
      <c r="F19" s="14"/>
      <c r="G19" s="14"/>
      <c r="H19" s="14"/>
      <c r="I19" s="14"/>
      <c r="J19" s="14"/>
      <c r="K19" s="14"/>
      <c r="L19" s="14"/>
      <c r="M19" s="14"/>
      <c r="N19" s="17"/>
    </row>
    <row r="20" spans="1:14" ht="13.95" customHeight="1" x14ac:dyDescent="0.3">
      <c r="A20" s="74" t="str">
        <f>'Projected Sales Forecast'!A22</f>
        <v>Item/Product/Service #4</v>
      </c>
      <c r="B20" s="75">
        <f>'Projected Sales Forecast'!B22</f>
        <v>0</v>
      </c>
      <c r="C20" s="75">
        <f>'Projected Sales Forecast'!C22</f>
        <v>0</v>
      </c>
      <c r="D20" s="75">
        <f>'Projected Sales Forecast'!D22</f>
        <v>0</v>
      </c>
      <c r="E20" s="75">
        <f>'Projected Sales Forecast'!E22</f>
        <v>0</v>
      </c>
      <c r="F20" s="75">
        <f>'Projected Sales Forecast'!F22</f>
        <v>0</v>
      </c>
      <c r="G20" s="75">
        <f>'Projected Sales Forecast'!G22</f>
        <v>0</v>
      </c>
      <c r="H20" s="75">
        <f>'Projected Sales Forecast'!H22</f>
        <v>0</v>
      </c>
      <c r="I20" s="75">
        <f>'Projected Sales Forecast'!I22</f>
        <v>0</v>
      </c>
      <c r="J20" s="75">
        <f>'Projected Sales Forecast'!J22</f>
        <v>0</v>
      </c>
      <c r="K20" s="75">
        <f>'Projected Sales Forecast'!K22</f>
        <v>0</v>
      </c>
      <c r="L20" s="75">
        <f>'Projected Sales Forecast'!L22</f>
        <v>0</v>
      </c>
      <c r="M20" s="75">
        <f>'Projected Sales Forecast'!M22</f>
        <v>0</v>
      </c>
      <c r="N20" s="432">
        <f>SUM(B20:M20)</f>
        <v>0</v>
      </c>
    </row>
    <row r="21" spans="1:14" ht="13.95" customHeight="1" x14ac:dyDescent="0.3">
      <c r="A21" s="614" t="s">
        <v>64</v>
      </c>
      <c r="B21" s="615"/>
      <c r="C21" s="431">
        <f>$B$21</f>
        <v>0</v>
      </c>
      <c r="D21" s="431">
        <f t="shared" ref="D21:M21" si="7">$B$21</f>
        <v>0</v>
      </c>
      <c r="E21" s="431">
        <f t="shared" si="7"/>
        <v>0</v>
      </c>
      <c r="F21" s="431">
        <f t="shared" si="7"/>
        <v>0</v>
      </c>
      <c r="G21" s="431">
        <f t="shared" si="7"/>
        <v>0</v>
      </c>
      <c r="H21" s="431">
        <f>$B$21</f>
        <v>0</v>
      </c>
      <c r="I21" s="431">
        <f t="shared" si="7"/>
        <v>0</v>
      </c>
      <c r="J21" s="431">
        <f t="shared" si="7"/>
        <v>0</v>
      </c>
      <c r="K21" s="431">
        <f t="shared" si="7"/>
        <v>0</v>
      </c>
      <c r="L21" s="431">
        <f t="shared" si="7"/>
        <v>0</v>
      </c>
      <c r="M21" s="431">
        <f t="shared" si="7"/>
        <v>0</v>
      </c>
      <c r="N21" s="422"/>
    </row>
    <row r="22" spans="1:14" ht="13.95" customHeight="1" x14ac:dyDescent="0.3">
      <c r="A22" s="427" t="s">
        <v>58</v>
      </c>
      <c r="B22" s="424">
        <f>B20*B21</f>
        <v>0</v>
      </c>
      <c r="C22" s="424">
        <f t="shared" ref="C22:M22" si="8">C20*C21</f>
        <v>0</v>
      </c>
      <c r="D22" s="424">
        <f t="shared" si="8"/>
        <v>0</v>
      </c>
      <c r="E22" s="424">
        <f t="shared" si="8"/>
        <v>0</v>
      </c>
      <c r="F22" s="424">
        <f t="shared" si="8"/>
        <v>0</v>
      </c>
      <c r="G22" s="424">
        <f t="shared" si="8"/>
        <v>0</v>
      </c>
      <c r="H22" s="424">
        <f t="shared" si="8"/>
        <v>0</v>
      </c>
      <c r="I22" s="424">
        <f t="shared" si="8"/>
        <v>0</v>
      </c>
      <c r="J22" s="424">
        <f t="shared" si="8"/>
        <v>0</v>
      </c>
      <c r="K22" s="424">
        <f t="shared" si="8"/>
        <v>0</v>
      </c>
      <c r="L22" s="424">
        <f t="shared" si="8"/>
        <v>0</v>
      </c>
      <c r="M22" s="424">
        <f t="shared" si="8"/>
        <v>0</v>
      </c>
      <c r="N22" s="429">
        <f>SUM(B22:M22)</f>
        <v>0</v>
      </c>
    </row>
    <row r="23" spans="1:14" ht="13.95" customHeight="1" x14ac:dyDescent="0.3">
      <c r="A23" s="16"/>
      <c r="B23" s="14"/>
      <c r="C23" s="14"/>
      <c r="D23" s="14"/>
      <c r="E23" s="14"/>
      <c r="F23" s="14"/>
      <c r="G23" s="14"/>
      <c r="H23" s="14"/>
      <c r="I23" s="14"/>
      <c r="J23" s="14"/>
      <c r="K23" s="14"/>
      <c r="L23" s="14"/>
      <c r="M23" s="14"/>
      <c r="N23" s="38"/>
    </row>
    <row r="24" spans="1:14" ht="13.95" customHeight="1" x14ac:dyDescent="0.3">
      <c r="A24" s="74" t="str">
        <f>'Projected Sales Forecast'!A26</f>
        <v>Item/Product/Service #5</v>
      </c>
      <c r="B24" s="75">
        <f>'Projected Sales Forecast'!B26</f>
        <v>0</v>
      </c>
      <c r="C24" s="75">
        <f>'Projected Sales Forecast'!C26</f>
        <v>0</v>
      </c>
      <c r="D24" s="75">
        <f>'Projected Sales Forecast'!D26</f>
        <v>0</v>
      </c>
      <c r="E24" s="75">
        <f>'Projected Sales Forecast'!E26</f>
        <v>0</v>
      </c>
      <c r="F24" s="75">
        <f>'Projected Sales Forecast'!F26</f>
        <v>0</v>
      </c>
      <c r="G24" s="75">
        <f>'Projected Sales Forecast'!G26</f>
        <v>0</v>
      </c>
      <c r="H24" s="75">
        <f>'Projected Sales Forecast'!H26</f>
        <v>0</v>
      </c>
      <c r="I24" s="75">
        <f>'Projected Sales Forecast'!I26</f>
        <v>0</v>
      </c>
      <c r="J24" s="75">
        <f>'Projected Sales Forecast'!J26</f>
        <v>0</v>
      </c>
      <c r="K24" s="75">
        <f>'Projected Sales Forecast'!K26</f>
        <v>0</v>
      </c>
      <c r="L24" s="75">
        <f>'Projected Sales Forecast'!L26</f>
        <v>0</v>
      </c>
      <c r="M24" s="75">
        <f>'Projected Sales Forecast'!M26</f>
        <v>0</v>
      </c>
      <c r="N24" s="432">
        <f t="shared" ref="N24" si="9">SUM(B24:M24)</f>
        <v>0</v>
      </c>
    </row>
    <row r="25" spans="1:14" ht="13.95" customHeight="1" x14ac:dyDescent="0.3">
      <c r="A25" s="614" t="s">
        <v>64</v>
      </c>
      <c r="B25" s="615"/>
      <c r="C25" s="431">
        <f t="shared" ref="C25:M25" si="10">$B$25</f>
        <v>0</v>
      </c>
      <c r="D25" s="431">
        <f t="shared" si="10"/>
        <v>0</v>
      </c>
      <c r="E25" s="431">
        <f t="shared" si="10"/>
        <v>0</v>
      </c>
      <c r="F25" s="431">
        <f t="shared" si="10"/>
        <v>0</v>
      </c>
      <c r="G25" s="431">
        <f t="shared" si="10"/>
        <v>0</v>
      </c>
      <c r="H25" s="431">
        <f t="shared" si="10"/>
        <v>0</v>
      </c>
      <c r="I25" s="431">
        <f t="shared" si="10"/>
        <v>0</v>
      </c>
      <c r="J25" s="431">
        <f t="shared" si="10"/>
        <v>0</v>
      </c>
      <c r="K25" s="431">
        <f t="shared" si="10"/>
        <v>0</v>
      </c>
      <c r="L25" s="431">
        <f t="shared" si="10"/>
        <v>0</v>
      </c>
      <c r="M25" s="431">
        <f t="shared" si="10"/>
        <v>0</v>
      </c>
      <c r="N25" s="422"/>
    </row>
    <row r="26" spans="1:14" ht="13.95" customHeight="1" x14ac:dyDescent="0.3">
      <c r="A26" s="427" t="s">
        <v>58</v>
      </c>
      <c r="B26" s="424">
        <f>B24*B25</f>
        <v>0</v>
      </c>
      <c r="C26" s="424">
        <f t="shared" ref="C26:M26" si="11">C24*C25</f>
        <v>0</v>
      </c>
      <c r="D26" s="424">
        <f t="shared" si="11"/>
        <v>0</v>
      </c>
      <c r="E26" s="424">
        <f t="shared" si="11"/>
        <v>0</v>
      </c>
      <c r="F26" s="424">
        <f t="shared" si="11"/>
        <v>0</v>
      </c>
      <c r="G26" s="424">
        <f t="shared" si="11"/>
        <v>0</v>
      </c>
      <c r="H26" s="424">
        <f t="shared" si="11"/>
        <v>0</v>
      </c>
      <c r="I26" s="424">
        <f t="shared" si="11"/>
        <v>0</v>
      </c>
      <c r="J26" s="424">
        <f t="shared" si="11"/>
        <v>0</v>
      </c>
      <c r="K26" s="424">
        <f t="shared" si="11"/>
        <v>0</v>
      </c>
      <c r="L26" s="424">
        <f t="shared" si="11"/>
        <v>0</v>
      </c>
      <c r="M26" s="424">
        <f t="shared" si="11"/>
        <v>0</v>
      </c>
      <c r="N26" s="429">
        <f>SUM(B26:M26)</f>
        <v>0</v>
      </c>
    </row>
    <row r="27" spans="1:14" ht="13.95" customHeight="1" x14ac:dyDescent="0.3">
      <c r="A27" s="16"/>
      <c r="B27" s="14"/>
      <c r="C27" s="14"/>
      <c r="D27" s="14"/>
      <c r="E27" s="14"/>
      <c r="F27" s="14"/>
      <c r="G27" s="14"/>
      <c r="H27" s="14"/>
      <c r="I27" s="14"/>
      <c r="J27" s="14"/>
      <c r="K27" s="14"/>
      <c r="L27" s="14"/>
      <c r="M27" s="14"/>
      <c r="N27" s="17"/>
    </row>
    <row r="28" spans="1:14" ht="13.95" customHeight="1" x14ac:dyDescent="0.3">
      <c r="A28" s="74" t="str">
        <f>'Projected Sales Forecast'!A30</f>
        <v>Item/Product/Service #6</v>
      </c>
      <c r="B28" s="75">
        <f>'Projected Sales Forecast'!B30</f>
        <v>0</v>
      </c>
      <c r="C28" s="75">
        <f>'Projected Sales Forecast'!C30</f>
        <v>0</v>
      </c>
      <c r="D28" s="75">
        <f>'Projected Sales Forecast'!D30</f>
        <v>0</v>
      </c>
      <c r="E28" s="75">
        <f>'Projected Sales Forecast'!E30</f>
        <v>0</v>
      </c>
      <c r="F28" s="75">
        <f>'Projected Sales Forecast'!F30</f>
        <v>0</v>
      </c>
      <c r="G28" s="75">
        <f>'Projected Sales Forecast'!G30</f>
        <v>0</v>
      </c>
      <c r="H28" s="75">
        <f>'Projected Sales Forecast'!H30</f>
        <v>0</v>
      </c>
      <c r="I28" s="75">
        <f>'Projected Sales Forecast'!I30</f>
        <v>0</v>
      </c>
      <c r="J28" s="75">
        <f>'Projected Sales Forecast'!J30</f>
        <v>0</v>
      </c>
      <c r="K28" s="75">
        <f>'Projected Sales Forecast'!K30</f>
        <v>0</v>
      </c>
      <c r="L28" s="75">
        <f>'Projected Sales Forecast'!L30</f>
        <v>0</v>
      </c>
      <c r="M28" s="75">
        <f>'Projected Sales Forecast'!M30</f>
        <v>0</v>
      </c>
      <c r="N28" s="426">
        <f>SUM(B28:M28)</f>
        <v>0</v>
      </c>
    </row>
    <row r="29" spans="1:14" ht="13.95" customHeight="1" x14ac:dyDescent="0.3">
      <c r="A29" s="614" t="s">
        <v>64</v>
      </c>
      <c r="B29" s="615"/>
      <c r="C29" s="431">
        <f t="shared" ref="C29:M29" si="12">$B$29</f>
        <v>0</v>
      </c>
      <c r="D29" s="431">
        <f t="shared" si="12"/>
        <v>0</v>
      </c>
      <c r="E29" s="431">
        <f t="shared" si="12"/>
        <v>0</v>
      </c>
      <c r="F29" s="431">
        <f t="shared" si="12"/>
        <v>0</v>
      </c>
      <c r="G29" s="431">
        <f t="shared" si="12"/>
        <v>0</v>
      </c>
      <c r="H29" s="431">
        <f t="shared" si="12"/>
        <v>0</v>
      </c>
      <c r="I29" s="431">
        <f t="shared" si="12"/>
        <v>0</v>
      </c>
      <c r="J29" s="431">
        <f t="shared" si="12"/>
        <v>0</v>
      </c>
      <c r="K29" s="431">
        <f t="shared" si="12"/>
        <v>0</v>
      </c>
      <c r="L29" s="431">
        <f t="shared" si="12"/>
        <v>0</v>
      </c>
      <c r="M29" s="431">
        <f t="shared" si="12"/>
        <v>0</v>
      </c>
      <c r="N29" s="422"/>
    </row>
    <row r="30" spans="1:14" ht="13.95" customHeight="1" x14ac:dyDescent="0.3">
      <c r="A30" s="423" t="s">
        <v>58</v>
      </c>
      <c r="B30" s="424">
        <f>B28*B29</f>
        <v>0</v>
      </c>
      <c r="C30" s="424">
        <f t="shared" ref="C30:M30" si="13">C28*C29</f>
        <v>0</v>
      </c>
      <c r="D30" s="424">
        <f t="shared" si="13"/>
        <v>0</v>
      </c>
      <c r="E30" s="424">
        <f t="shared" si="13"/>
        <v>0</v>
      </c>
      <c r="F30" s="424">
        <f t="shared" si="13"/>
        <v>0</v>
      </c>
      <c r="G30" s="424">
        <f t="shared" si="13"/>
        <v>0</v>
      </c>
      <c r="H30" s="424">
        <f t="shared" si="13"/>
        <v>0</v>
      </c>
      <c r="I30" s="424">
        <f t="shared" si="13"/>
        <v>0</v>
      </c>
      <c r="J30" s="424">
        <f t="shared" si="13"/>
        <v>0</v>
      </c>
      <c r="K30" s="424">
        <f t="shared" si="13"/>
        <v>0</v>
      </c>
      <c r="L30" s="424">
        <f t="shared" si="13"/>
        <v>0</v>
      </c>
      <c r="M30" s="424">
        <f t="shared" si="13"/>
        <v>0</v>
      </c>
      <c r="N30" s="425">
        <f>SUM(B30:M30)</f>
        <v>0</v>
      </c>
    </row>
    <row r="31" spans="1:14" ht="13.95" customHeight="1" x14ac:dyDescent="0.3">
      <c r="A31" s="16"/>
      <c r="B31" s="14"/>
      <c r="C31" s="14"/>
      <c r="D31" s="14"/>
      <c r="E31" s="14"/>
      <c r="F31" s="14"/>
      <c r="G31" s="14"/>
      <c r="H31" s="14"/>
      <c r="I31" s="14"/>
      <c r="J31" s="14"/>
      <c r="K31" s="14"/>
      <c r="L31" s="14"/>
      <c r="M31" s="14"/>
      <c r="N31" s="17"/>
    </row>
    <row r="32" spans="1:14" ht="13.95" customHeight="1" x14ac:dyDescent="0.3">
      <c r="A32" s="74" t="str">
        <f>'Projected Sales Forecast'!A34</f>
        <v>Item/Product/Service #7</v>
      </c>
      <c r="B32" s="75">
        <f>'Projected Sales Forecast'!B34</f>
        <v>0</v>
      </c>
      <c r="C32" s="75">
        <f>'Projected Sales Forecast'!C34</f>
        <v>0</v>
      </c>
      <c r="D32" s="75">
        <f>'Projected Sales Forecast'!D34</f>
        <v>0</v>
      </c>
      <c r="E32" s="75">
        <f>'Projected Sales Forecast'!E34</f>
        <v>0</v>
      </c>
      <c r="F32" s="75">
        <f>'Projected Sales Forecast'!F34</f>
        <v>0</v>
      </c>
      <c r="G32" s="75">
        <f>'Projected Sales Forecast'!G34</f>
        <v>0</v>
      </c>
      <c r="H32" s="75">
        <f>'Projected Sales Forecast'!H34</f>
        <v>0</v>
      </c>
      <c r="I32" s="75">
        <f>'Projected Sales Forecast'!I34</f>
        <v>0</v>
      </c>
      <c r="J32" s="75">
        <f>'Projected Sales Forecast'!J34</f>
        <v>0</v>
      </c>
      <c r="K32" s="75">
        <f>'Projected Sales Forecast'!K34</f>
        <v>0</v>
      </c>
      <c r="L32" s="75">
        <f>'Projected Sales Forecast'!L34</f>
        <v>0</v>
      </c>
      <c r="M32" s="75">
        <f>'Projected Sales Forecast'!M34</f>
        <v>0</v>
      </c>
      <c r="N32" s="426">
        <f>SUM(B32:M32)</f>
        <v>0</v>
      </c>
    </row>
    <row r="33" spans="1:15" ht="13.95" customHeight="1" x14ac:dyDescent="0.3">
      <c r="A33" s="614" t="s">
        <v>64</v>
      </c>
      <c r="B33" s="615"/>
      <c r="C33" s="431">
        <f t="shared" ref="C33:M33" si="14">$B$33</f>
        <v>0</v>
      </c>
      <c r="D33" s="431">
        <f t="shared" si="14"/>
        <v>0</v>
      </c>
      <c r="E33" s="431">
        <f t="shared" si="14"/>
        <v>0</v>
      </c>
      <c r="F33" s="431">
        <f t="shared" si="14"/>
        <v>0</v>
      </c>
      <c r="G33" s="431">
        <f t="shared" si="14"/>
        <v>0</v>
      </c>
      <c r="H33" s="431">
        <f t="shared" si="14"/>
        <v>0</v>
      </c>
      <c r="I33" s="431">
        <f t="shared" si="14"/>
        <v>0</v>
      </c>
      <c r="J33" s="431">
        <f t="shared" si="14"/>
        <v>0</v>
      </c>
      <c r="K33" s="431">
        <f t="shared" si="14"/>
        <v>0</v>
      </c>
      <c r="L33" s="431">
        <f t="shared" si="14"/>
        <v>0</v>
      </c>
      <c r="M33" s="431">
        <f t="shared" si="14"/>
        <v>0</v>
      </c>
      <c r="N33" s="422"/>
      <c r="O33" s="14"/>
    </row>
    <row r="34" spans="1:15" ht="13.95" customHeight="1" x14ac:dyDescent="0.3">
      <c r="A34" s="427" t="s">
        <v>58</v>
      </c>
      <c r="B34" s="424">
        <f>B32*B33</f>
        <v>0</v>
      </c>
      <c r="C34" s="424">
        <f>C32*C33</f>
        <v>0</v>
      </c>
      <c r="D34" s="424">
        <f t="shared" ref="D34:M34" si="15">D32*D33</f>
        <v>0</v>
      </c>
      <c r="E34" s="424">
        <f t="shared" si="15"/>
        <v>0</v>
      </c>
      <c r="F34" s="424">
        <f t="shared" si="15"/>
        <v>0</v>
      </c>
      <c r="G34" s="424">
        <f t="shared" si="15"/>
        <v>0</v>
      </c>
      <c r="H34" s="424">
        <f t="shared" si="15"/>
        <v>0</v>
      </c>
      <c r="I34" s="424">
        <f t="shared" si="15"/>
        <v>0</v>
      </c>
      <c r="J34" s="424">
        <f t="shared" si="15"/>
        <v>0</v>
      </c>
      <c r="K34" s="424">
        <f t="shared" si="15"/>
        <v>0</v>
      </c>
      <c r="L34" s="424">
        <f t="shared" si="15"/>
        <v>0</v>
      </c>
      <c r="M34" s="424">
        <f t="shared" si="15"/>
        <v>0</v>
      </c>
      <c r="N34" s="425">
        <f>SUM(B34:M34)</f>
        <v>0</v>
      </c>
      <c r="O34" s="14"/>
    </row>
    <row r="35" spans="1:15" ht="11.25" customHeight="1" x14ac:dyDescent="0.3">
      <c r="A35" s="16"/>
      <c r="B35" s="19"/>
      <c r="C35" s="19"/>
      <c r="D35" s="19"/>
      <c r="E35" s="19"/>
      <c r="F35" s="19"/>
      <c r="G35" s="19"/>
      <c r="H35" s="19"/>
      <c r="I35" s="19"/>
      <c r="J35" s="19"/>
      <c r="K35" s="19"/>
      <c r="L35" s="19"/>
      <c r="M35" s="19"/>
      <c r="N35" s="20"/>
      <c r="O35" s="19"/>
    </row>
    <row r="36" spans="1:15" ht="21" customHeight="1" x14ac:dyDescent="0.3">
      <c r="A36" s="428" t="s">
        <v>65</v>
      </c>
      <c r="B36" s="433">
        <f>(B10+B14+B18+B22+B26+B30+B34)</f>
        <v>0</v>
      </c>
      <c r="C36" s="433">
        <f>(C10+C14+C18+C22+C26+C30+C34)</f>
        <v>0</v>
      </c>
      <c r="D36" s="433">
        <f t="shared" ref="D36:M36" si="16">(D10+D14+D18+D22+D26+D30+D34)</f>
        <v>0</v>
      </c>
      <c r="E36" s="433">
        <f t="shared" si="16"/>
        <v>0</v>
      </c>
      <c r="F36" s="433">
        <f t="shared" si="16"/>
        <v>0</v>
      </c>
      <c r="G36" s="433">
        <f t="shared" si="16"/>
        <v>0</v>
      </c>
      <c r="H36" s="433">
        <f t="shared" si="16"/>
        <v>0</v>
      </c>
      <c r="I36" s="433">
        <f t="shared" si="16"/>
        <v>0</v>
      </c>
      <c r="J36" s="433">
        <f t="shared" si="16"/>
        <v>0</v>
      </c>
      <c r="K36" s="433">
        <f t="shared" si="16"/>
        <v>0</v>
      </c>
      <c r="L36" s="433">
        <f t="shared" si="16"/>
        <v>0</v>
      </c>
      <c r="M36" s="433">
        <f t="shared" si="16"/>
        <v>0</v>
      </c>
      <c r="N36" s="434">
        <f>SUM(B36:M36)</f>
        <v>0</v>
      </c>
      <c r="O36" s="435">
        <f>N34+N30+N26+N22+N18+N14+N10</f>
        <v>0</v>
      </c>
    </row>
    <row r="37" spans="1:15" ht="21" customHeight="1" x14ac:dyDescent="0.3">
      <c r="A37" s="524"/>
      <c r="B37" s="525"/>
      <c r="C37" s="525"/>
      <c r="D37" s="525"/>
      <c r="E37" s="525"/>
      <c r="F37" s="525"/>
      <c r="G37" s="525"/>
      <c r="H37" s="525"/>
      <c r="I37" s="525"/>
      <c r="J37" s="525"/>
      <c r="K37" s="525"/>
      <c r="L37" s="525"/>
      <c r="M37" s="525"/>
      <c r="N37" s="526"/>
      <c r="O37" s="435"/>
    </row>
    <row r="38" spans="1:15" ht="13.95" customHeight="1" x14ac:dyDescent="0.3">
      <c r="A38" s="528" t="str">
        <f>A8</f>
        <v>Item/Product/Service #1</v>
      </c>
      <c r="B38" s="21"/>
      <c r="C38" s="21"/>
      <c r="D38" s="21"/>
      <c r="E38" s="21"/>
      <c r="F38" s="21"/>
      <c r="G38" s="21"/>
      <c r="H38" s="21"/>
      <c r="I38" s="21"/>
      <c r="J38" s="21"/>
      <c r="K38" s="21"/>
      <c r="L38" s="21"/>
      <c r="M38" s="21"/>
      <c r="N38" s="22"/>
      <c r="O38" s="21"/>
    </row>
    <row r="39" spans="1:15" ht="13.95" customHeight="1" x14ac:dyDescent="0.3">
      <c r="A39" s="338" t="s">
        <v>66</v>
      </c>
      <c r="B39" s="612" t="e">
        <f>('Projected Sales Forecast'!B11-B9)/'Projected Sales Forecast'!B11</f>
        <v>#DIV/0!</v>
      </c>
      <c r="C39" s="1" t="s">
        <v>67</v>
      </c>
      <c r="D39" s="6"/>
      <c r="E39" s="6"/>
      <c r="F39" s="6"/>
      <c r="G39" s="6"/>
      <c r="H39" s="6"/>
      <c r="I39" s="6"/>
      <c r="J39" s="6"/>
      <c r="K39" s="6"/>
      <c r="L39" s="6"/>
      <c r="M39" s="6"/>
      <c r="N39" s="7"/>
      <c r="O39" s="6"/>
    </row>
    <row r="40" spans="1:15" ht="13.95" customHeight="1" x14ac:dyDescent="0.3">
      <c r="A40" s="338" t="s">
        <v>68</v>
      </c>
      <c r="B40" s="613" t="e">
        <f>('Projected Sales Forecast'!B11-'Cost of Goods Forecast '!B9)/'Cost of Goods Forecast '!B9</f>
        <v>#DIV/0!</v>
      </c>
      <c r="C40" s="1" t="s">
        <v>69</v>
      </c>
      <c r="D40" s="2"/>
      <c r="E40" s="2"/>
      <c r="F40" s="2"/>
      <c r="G40" s="2"/>
      <c r="H40" s="2"/>
      <c r="I40" s="2"/>
      <c r="J40" s="2"/>
      <c r="K40" s="2"/>
      <c r="L40" s="2"/>
      <c r="M40" s="2"/>
      <c r="N40" s="3"/>
      <c r="O40" s="2"/>
    </row>
    <row r="41" spans="1:15" ht="15" customHeight="1" x14ac:dyDescent="0.3">
      <c r="A41" s="528" t="str">
        <f>A12</f>
        <v>Item/Product/Service #2</v>
      </c>
      <c r="B41" s="21"/>
      <c r="C41" s="21"/>
    </row>
    <row r="42" spans="1:15" ht="15" customHeight="1" x14ac:dyDescent="0.3">
      <c r="A42" s="338" t="s">
        <v>66</v>
      </c>
      <c r="B42" s="527" t="e">
        <f>('Projected Sales Forecast'!B15-B13)/'Projected Sales Forecast'!B15</f>
        <v>#DIV/0!</v>
      </c>
      <c r="C42" s="1" t="s">
        <v>67</v>
      </c>
    </row>
    <row r="43" spans="1:15" ht="15" customHeight="1" x14ac:dyDescent="0.3">
      <c r="A43" s="338" t="s">
        <v>68</v>
      </c>
      <c r="B43" s="613" t="e">
        <f>('Projected Sales Forecast'!B15-'Cost of Goods Forecast '!B13)/'Cost of Goods Forecast '!B13</f>
        <v>#DIV/0!</v>
      </c>
      <c r="C43" s="1" t="s">
        <v>69</v>
      </c>
    </row>
    <row r="44" spans="1:15" ht="15" customHeight="1" x14ac:dyDescent="0.3">
      <c r="A44" s="528" t="str">
        <f>A16</f>
        <v>Item/Product/Service #3</v>
      </c>
      <c r="B44" s="21"/>
      <c r="C44" s="21"/>
    </row>
    <row r="45" spans="1:15" ht="15" customHeight="1" x14ac:dyDescent="0.3">
      <c r="A45" s="338" t="s">
        <v>66</v>
      </c>
      <c r="B45" s="339" t="e">
        <f>('Projected Sales Forecast'!B19-B17)/'Projected Sales Forecast'!B19</f>
        <v>#DIV/0!</v>
      </c>
      <c r="C45" s="1" t="s">
        <v>67</v>
      </c>
    </row>
    <row r="46" spans="1:15" ht="15" customHeight="1" x14ac:dyDescent="0.3">
      <c r="A46" s="338" t="s">
        <v>68</v>
      </c>
      <c r="B46" s="613" t="e">
        <f>('Projected Sales Forecast'!B19-'Cost of Goods Forecast '!B17)/'Cost of Goods Forecast '!B17</f>
        <v>#DIV/0!</v>
      </c>
      <c r="C46" s="1" t="s">
        <v>69</v>
      </c>
    </row>
    <row r="47" spans="1:15" ht="15" customHeight="1" x14ac:dyDescent="0.3">
      <c r="A47" s="528" t="str">
        <f>A20</f>
        <v>Item/Product/Service #4</v>
      </c>
      <c r="B47" s="21"/>
      <c r="C47" s="21"/>
    </row>
    <row r="48" spans="1:15" ht="15" customHeight="1" x14ac:dyDescent="0.3">
      <c r="A48" s="338" t="s">
        <v>66</v>
      </c>
      <c r="B48" s="339" t="e">
        <f>('Projected Sales Forecast'!B23-B21)/'Projected Sales Forecast'!B23</f>
        <v>#DIV/0!</v>
      </c>
      <c r="C48" s="1" t="s">
        <v>67</v>
      </c>
    </row>
    <row r="49" spans="1:3" ht="15" customHeight="1" x14ac:dyDescent="0.3">
      <c r="A49" s="338" t="s">
        <v>68</v>
      </c>
      <c r="B49" s="613" t="e">
        <f>('Projected Sales Forecast'!B23-'Cost of Goods Forecast '!B21)/'Cost of Goods Forecast '!B21</f>
        <v>#DIV/0!</v>
      </c>
      <c r="C49" s="1" t="s">
        <v>69</v>
      </c>
    </row>
    <row r="50" spans="1:3" ht="15" customHeight="1" x14ac:dyDescent="0.3">
      <c r="A50" s="528" t="str">
        <f>A24</f>
        <v>Item/Product/Service #5</v>
      </c>
      <c r="B50" s="21"/>
      <c r="C50" s="21"/>
    </row>
    <row r="51" spans="1:3" ht="15" customHeight="1" x14ac:dyDescent="0.3">
      <c r="A51" s="338" t="s">
        <v>66</v>
      </c>
      <c r="B51" s="339" t="e">
        <f>('Projected Sales Forecast'!B27-B25)/'Projected Sales Forecast'!B27</f>
        <v>#DIV/0!</v>
      </c>
      <c r="C51" s="1" t="s">
        <v>67</v>
      </c>
    </row>
    <row r="52" spans="1:3" ht="15" customHeight="1" x14ac:dyDescent="0.3">
      <c r="A52" s="338" t="s">
        <v>68</v>
      </c>
      <c r="B52" s="613" t="e">
        <f>('Projected Sales Forecast'!B27-'Cost of Goods Forecast '!B25)/'Cost of Goods Forecast '!B25</f>
        <v>#DIV/0!</v>
      </c>
      <c r="C52" s="1" t="s">
        <v>69</v>
      </c>
    </row>
    <row r="53" spans="1:3" ht="15" customHeight="1" x14ac:dyDescent="0.3">
      <c r="A53" s="528" t="str">
        <f>A28</f>
        <v>Item/Product/Service #6</v>
      </c>
      <c r="B53" s="21"/>
      <c r="C53" s="21"/>
    </row>
    <row r="54" spans="1:3" ht="15" customHeight="1" x14ac:dyDescent="0.3">
      <c r="A54" s="338" t="s">
        <v>66</v>
      </c>
      <c r="B54" s="339" t="e">
        <f>('Projected Sales Forecast'!B31-B29)/'Projected Sales Forecast'!B31</f>
        <v>#DIV/0!</v>
      </c>
      <c r="C54" s="1" t="s">
        <v>67</v>
      </c>
    </row>
    <row r="55" spans="1:3" ht="15" customHeight="1" x14ac:dyDescent="0.3">
      <c r="A55" s="338" t="s">
        <v>68</v>
      </c>
      <c r="B55" s="613" t="e">
        <f>('Projected Sales Forecast'!B31-'Cost of Goods Forecast '!B29)/'Cost of Goods Forecast '!B29</f>
        <v>#DIV/0!</v>
      </c>
      <c r="C55" s="1" t="s">
        <v>69</v>
      </c>
    </row>
    <row r="56" spans="1:3" ht="15" customHeight="1" x14ac:dyDescent="0.3">
      <c r="A56" s="528" t="str">
        <f>A32</f>
        <v>Item/Product/Service #7</v>
      </c>
      <c r="B56" s="21"/>
      <c r="C56" s="21"/>
    </row>
    <row r="57" spans="1:3" ht="15" customHeight="1" x14ac:dyDescent="0.3">
      <c r="A57" s="338" t="s">
        <v>66</v>
      </c>
      <c r="B57" s="339" t="e">
        <f>('Projected Sales Forecast'!B35-B33)/'Projected Sales Forecast'!B35</f>
        <v>#DIV/0!</v>
      </c>
      <c r="C57" s="1" t="s">
        <v>67</v>
      </c>
    </row>
    <row r="58" spans="1:3" ht="15" customHeight="1" x14ac:dyDescent="0.3">
      <c r="A58" s="338" t="s">
        <v>68</v>
      </c>
      <c r="B58" s="613" t="e">
        <f>('Projected Sales Forecast'!B35-'Cost of Goods Forecast '!B33)/'Cost of Goods Forecast '!B33</f>
        <v>#DIV/0!</v>
      </c>
      <c r="C58" s="1" t="s">
        <v>69</v>
      </c>
    </row>
  </sheetData>
  <sheetProtection algorithmName="SHA-512" hashValue="onk3wx+fKp8F2dK20m0l/gQh56O1YWC8KcYOWWwXP7xATUjt5WDnea13sJ5xZtXXlH9Ca2NK+6+V2ln+t7cZKA==" saltValue="ThLaPNWPkQcD9y1rbdjgtQ==" spinCount="100000" sheet="1" selectLockedCells="1"/>
  <pageMargins left="0.7" right="0.7" top="0.75" bottom="0.75" header="0.3" footer="0.3"/>
  <pageSetup paperSize="5" scale="5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9"/>
  <sheetViews>
    <sheetView showGridLines="0" zoomScaleNormal="100" workbookViewId="0">
      <selection activeCell="C9" sqref="C9"/>
    </sheetView>
  </sheetViews>
  <sheetFormatPr defaultColWidth="9.109375" defaultRowHeight="13.2" x14ac:dyDescent="0.25"/>
  <cols>
    <col min="1" max="1" width="25.6640625" style="78" bestFit="1" customWidth="1"/>
    <col min="2" max="2" width="23.44140625" style="78" customWidth="1"/>
    <col min="3" max="3" width="18.44140625" style="78" customWidth="1"/>
    <col min="4" max="4" width="10.33203125" style="78" customWidth="1"/>
    <col min="5" max="14" width="10.109375" style="78" bestFit="1" customWidth="1"/>
    <col min="15" max="15" width="11.109375" style="78" bestFit="1" customWidth="1"/>
    <col min="16" max="16" width="8.109375" style="78" bestFit="1" customWidth="1"/>
    <col min="17" max="27" width="9.109375" style="78" customWidth="1"/>
    <col min="28" max="28" width="9" style="78" bestFit="1" customWidth="1"/>
    <col min="29" max="16384" width="9.109375" style="78"/>
  </cols>
  <sheetData>
    <row r="1" spans="1:15" ht="21" x14ac:dyDescent="0.4">
      <c r="A1" s="337" t="s">
        <v>70</v>
      </c>
    </row>
    <row r="2" spans="1:15" ht="14.4" x14ac:dyDescent="0.3">
      <c r="C2" s="333"/>
      <c r="D2" s="1" t="s">
        <v>52</v>
      </c>
      <c r="E2" s="336"/>
      <c r="F2" s="334"/>
      <c r="G2" s="334"/>
      <c r="H2" s="334"/>
    </row>
    <row r="3" spans="1:15" ht="14.4" x14ac:dyDescent="0.3">
      <c r="C3" s="332"/>
      <c r="D3" s="330" t="s">
        <v>55</v>
      </c>
      <c r="E3" s="336"/>
      <c r="F3" s="335"/>
      <c r="G3" s="334"/>
      <c r="H3" s="334"/>
      <c r="I3" s="334"/>
      <c r="J3" s="334"/>
    </row>
    <row r="5" spans="1:15" ht="28.2" thickBot="1" x14ac:dyDescent="0.35">
      <c r="C5" s="246">
        <f>'Projected Sales Forecast'!B9</f>
        <v>45748</v>
      </c>
      <c r="D5" s="246">
        <f t="shared" ref="D5:N5" si="0">DATE(YEAR(C5),MONTH(C5)+1,1)</f>
        <v>45778</v>
      </c>
      <c r="E5" s="246">
        <f t="shared" si="0"/>
        <v>45809</v>
      </c>
      <c r="F5" s="246">
        <f t="shared" si="0"/>
        <v>45839</v>
      </c>
      <c r="G5" s="246">
        <f t="shared" si="0"/>
        <v>45870</v>
      </c>
      <c r="H5" s="246">
        <f t="shared" si="0"/>
        <v>45901</v>
      </c>
      <c r="I5" s="246">
        <f t="shared" si="0"/>
        <v>45931</v>
      </c>
      <c r="J5" s="246">
        <f t="shared" si="0"/>
        <v>45962</v>
      </c>
      <c r="K5" s="246">
        <f t="shared" si="0"/>
        <v>45992</v>
      </c>
      <c r="L5" s="246">
        <f t="shared" si="0"/>
        <v>46023</v>
      </c>
      <c r="M5" s="246">
        <f t="shared" si="0"/>
        <v>46054</v>
      </c>
      <c r="N5" s="246">
        <f t="shared" si="0"/>
        <v>46082</v>
      </c>
      <c r="O5" s="247" t="s">
        <v>56</v>
      </c>
    </row>
    <row r="6" spans="1:15" x14ac:dyDescent="0.25">
      <c r="A6" s="595" t="s">
        <v>71</v>
      </c>
      <c r="B6" s="251"/>
      <c r="C6" s="694"/>
      <c r="D6" s="694"/>
      <c r="E6" s="694"/>
      <c r="F6" s="694"/>
      <c r="G6" s="694"/>
      <c r="H6" s="694"/>
      <c r="I6" s="694"/>
      <c r="J6" s="694"/>
      <c r="K6" s="694"/>
      <c r="L6" s="694"/>
      <c r="M6" s="694"/>
      <c r="N6" s="695"/>
      <c r="O6" s="691"/>
    </row>
    <row r="7" spans="1:15" x14ac:dyDescent="0.25">
      <c r="A7" s="699" t="s">
        <v>72</v>
      </c>
      <c r="B7" s="79" t="s">
        <v>73</v>
      </c>
      <c r="C7" s="598"/>
      <c r="D7" s="598"/>
      <c r="E7" s="598"/>
      <c r="F7" s="598"/>
      <c r="G7" s="598"/>
      <c r="H7" s="598"/>
      <c r="I7" s="598"/>
      <c r="J7" s="598"/>
      <c r="K7" s="598"/>
      <c r="L7" s="598"/>
      <c r="M7" s="598"/>
      <c r="N7" s="598"/>
      <c r="O7" s="692"/>
    </row>
    <row r="8" spans="1:15" x14ac:dyDescent="0.25">
      <c r="A8" s="700"/>
      <c r="B8" s="84" t="s">
        <v>74</v>
      </c>
      <c r="C8" s="85">
        <f>C7*4.3</f>
        <v>0</v>
      </c>
      <c r="D8" s="85">
        <f t="shared" ref="D8:N8" si="1">D7*4.3</f>
        <v>0</v>
      </c>
      <c r="E8" s="85">
        <f t="shared" si="1"/>
        <v>0</v>
      </c>
      <c r="F8" s="85">
        <f t="shared" si="1"/>
        <v>0</v>
      </c>
      <c r="G8" s="85">
        <f t="shared" si="1"/>
        <v>0</v>
      </c>
      <c r="H8" s="85">
        <f t="shared" si="1"/>
        <v>0</v>
      </c>
      <c r="I8" s="85">
        <f t="shared" si="1"/>
        <v>0</v>
      </c>
      <c r="J8" s="85">
        <f t="shared" si="1"/>
        <v>0</v>
      </c>
      <c r="K8" s="85">
        <f t="shared" si="1"/>
        <v>0</v>
      </c>
      <c r="L8" s="85">
        <f t="shared" si="1"/>
        <v>0</v>
      </c>
      <c r="M8" s="85">
        <f t="shared" si="1"/>
        <v>0</v>
      </c>
      <c r="N8" s="85">
        <f t="shared" si="1"/>
        <v>0</v>
      </c>
      <c r="O8" s="692"/>
    </row>
    <row r="9" spans="1:15" x14ac:dyDescent="0.25">
      <c r="A9" s="700"/>
      <c r="B9" s="80" t="s">
        <v>75</v>
      </c>
      <c r="C9" s="599"/>
      <c r="D9" s="599"/>
      <c r="E9" s="599"/>
      <c r="F9" s="599"/>
      <c r="G9" s="599"/>
      <c r="H9" s="599"/>
      <c r="I9" s="599"/>
      <c r="J9" s="599"/>
      <c r="K9" s="599"/>
      <c r="L9" s="599"/>
      <c r="M9" s="599"/>
      <c r="N9" s="599"/>
      <c r="O9" s="693"/>
    </row>
    <row r="10" spans="1:15" ht="13.8" thickBot="1" x14ac:dyDescent="0.3">
      <c r="A10" s="701"/>
      <c r="B10" s="249" t="s">
        <v>76</v>
      </c>
      <c r="C10" s="463">
        <f t="shared" ref="C10:N10" si="2">C9*C8</f>
        <v>0</v>
      </c>
      <c r="D10" s="463">
        <f t="shared" si="2"/>
        <v>0</v>
      </c>
      <c r="E10" s="463">
        <f t="shared" si="2"/>
        <v>0</v>
      </c>
      <c r="F10" s="463">
        <f t="shared" si="2"/>
        <v>0</v>
      </c>
      <c r="G10" s="463">
        <f t="shared" si="2"/>
        <v>0</v>
      </c>
      <c r="H10" s="463">
        <f t="shared" si="2"/>
        <v>0</v>
      </c>
      <c r="I10" s="463">
        <f t="shared" si="2"/>
        <v>0</v>
      </c>
      <c r="J10" s="463">
        <f t="shared" si="2"/>
        <v>0</v>
      </c>
      <c r="K10" s="463">
        <f t="shared" si="2"/>
        <v>0</v>
      </c>
      <c r="L10" s="463">
        <f t="shared" si="2"/>
        <v>0</v>
      </c>
      <c r="M10" s="463">
        <f t="shared" si="2"/>
        <v>0</v>
      </c>
      <c r="N10" s="463">
        <f t="shared" si="2"/>
        <v>0</v>
      </c>
      <c r="O10" s="464">
        <f>SUM(C10:N10)</f>
        <v>0</v>
      </c>
    </row>
    <row r="11" spans="1:15" x14ac:dyDescent="0.25">
      <c r="A11" s="596" t="s">
        <v>77</v>
      </c>
      <c r="B11" s="248"/>
      <c r="C11" s="696"/>
      <c r="D11" s="697"/>
      <c r="E11" s="697"/>
      <c r="F11" s="697"/>
      <c r="G11" s="697"/>
      <c r="H11" s="697"/>
      <c r="I11" s="697"/>
      <c r="J11" s="697"/>
      <c r="K11" s="697"/>
      <c r="L11" s="697"/>
      <c r="M11" s="697"/>
      <c r="N11" s="698"/>
      <c r="O11" s="691"/>
    </row>
    <row r="12" spans="1:15" x14ac:dyDescent="0.25">
      <c r="A12" s="687"/>
      <c r="B12" s="79" t="s">
        <v>73</v>
      </c>
      <c r="C12" s="598"/>
      <c r="D12" s="598"/>
      <c r="E12" s="598"/>
      <c r="F12" s="598"/>
      <c r="G12" s="598"/>
      <c r="H12" s="598"/>
      <c r="I12" s="598"/>
      <c r="J12" s="598"/>
      <c r="K12" s="598"/>
      <c r="L12" s="598"/>
      <c r="M12" s="598"/>
      <c r="N12" s="598"/>
      <c r="O12" s="692"/>
    </row>
    <row r="13" spans="1:15" x14ac:dyDescent="0.25">
      <c r="A13" s="688"/>
      <c r="B13" s="84" t="s">
        <v>74</v>
      </c>
      <c r="C13" s="85">
        <f>C12*4.3</f>
        <v>0</v>
      </c>
      <c r="D13" s="85">
        <f t="shared" ref="D13:N13" si="3">D12*4.3</f>
        <v>0</v>
      </c>
      <c r="E13" s="85">
        <f t="shared" si="3"/>
        <v>0</v>
      </c>
      <c r="F13" s="85">
        <f t="shared" si="3"/>
        <v>0</v>
      </c>
      <c r="G13" s="85">
        <f t="shared" si="3"/>
        <v>0</v>
      </c>
      <c r="H13" s="85">
        <f t="shared" si="3"/>
        <v>0</v>
      </c>
      <c r="I13" s="85">
        <f t="shared" si="3"/>
        <v>0</v>
      </c>
      <c r="J13" s="85">
        <f t="shared" si="3"/>
        <v>0</v>
      </c>
      <c r="K13" s="85">
        <f t="shared" si="3"/>
        <v>0</v>
      </c>
      <c r="L13" s="85">
        <f t="shared" si="3"/>
        <v>0</v>
      </c>
      <c r="M13" s="85">
        <f t="shared" si="3"/>
        <v>0</v>
      </c>
      <c r="N13" s="85">
        <f t="shared" si="3"/>
        <v>0</v>
      </c>
      <c r="O13" s="692"/>
    </row>
    <row r="14" spans="1:15" x14ac:dyDescent="0.25">
      <c r="A14" s="688"/>
      <c r="B14" s="80" t="s">
        <v>75</v>
      </c>
      <c r="C14" s="599"/>
      <c r="D14" s="599"/>
      <c r="E14" s="599"/>
      <c r="F14" s="599"/>
      <c r="G14" s="599"/>
      <c r="H14" s="599"/>
      <c r="I14" s="599"/>
      <c r="J14" s="599"/>
      <c r="K14" s="599"/>
      <c r="L14" s="599"/>
      <c r="M14" s="599"/>
      <c r="N14" s="599"/>
      <c r="O14" s="693"/>
    </row>
    <row r="15" spans="1:15" ht="13.8" thickBot="1" x14ac:dyDescent="0.3">
      <c r="A15" s="690"/>
      <c r="B15" s="249" t="s">
        <v>76</v>
      </c>
      <c r="C15" s="463">
        <f t="shared" ref="C15:N15" si="4">C14*C13</f>
        <v>0</v>
      </c>
      <c r="D15" s="463">
        <f t="shared" si="4"/>
        <v>0</v>
      </c>
      <c r="E15" s="463">
        <f t="shared" si="4"/>
        <v>0</v>
      </c>
      <c r="F15" s="463">
        <f t="shared" si="4"/>
        <v>0</v>
      </c>
      <c r="G15" s="463">
        <f t="shared" si="4"/>
        <v>0</v>
      </c>
      <c r="H15" s="463">
        <f t="shared" si="4"/>
        <v>0</v>
      </c>
      <c r="I15" s="463">
        <f t="shared" si="4"/>
        <v>0</v>
      </c>
      <c r="J15" s="463">
        <f t="shared" si="4"/>
        <v>0</v>
      </c>
      <c r="K15" s="463">
        <f t="shared" si="4"/>
        <v>0</v>
      </c>
      <c r="L15" s="463">
        <f t="shared" si="4"/>
        <v>0</v>
      </c>
      <c r="M15" s="463">
        <f t="shared" si="4"/>
        <v>0</v>
      </c>
      <c r="N15" s="463">
        <f t="shared" si="4"/>
        <v>0</v>
      </c>
      <c r="O15" s="464">
        <f>SUM(C15:N15)</f>
        <v>0</v>
      </c>
    </row>
    <row r="16" spans="1:15" x14ac:dyDescent="0.25">
      <c r="A16" s="597" t="s">
        <v>78</v>
      </c>
      <c r="B16" s="82"/>
      <c r="C16" s="696"/>
      <c r="D16" s="697"/>
      <c r="E16" s="697"/>
      <c r="F16" s="697"/>
      <c r="G16" s="697"/>
      <c r="H16" s="697"/>
      <c r="I16" s="697"/>
      <c r="J16" s="697"/>
      <c r="K16" s="697"/>
      <c r="L16" s="697"/>
      <c r="M16" s="697"/>
      <c r="N16" s="698"/>
      <c r="O16" s="691"/>
    </row>
    <row r="17" spans="1:15" x14ac:dyDescent="0.25">
      <c r="A17" s="687"/>
      <c r="B17" s="79" t="s">
        <v>73</v>
      </c>
      <c r="C17" s="598"/>
      <c r="D17" s="598"/>
      <c r="E17" s="598"/>
      <c r="F17" s="598"/>
      <c r="G17" s="598"/>
      <c r="H17" s="598"/>
      <c r="I17" s="598"/>
      <c r="J17" s="598"/>
      <c r="K17" s="598"/>
      <c r="L17" s="598"/>
      <c r="M17" s="598"/>
      <c r="N17" s="598"/>
      <c r="O17" s="692"/>
    </row>
    <row r="18" spans="1:15" x14ac:dyDescent="0.25">
      <c r="A18" s="688"/>
      <c r="B18" s="84" t="s">
        <v>74</v>
      </c>
      <c r="C18" s="85">
        <f>C17*4.3</f>
        <v>0</v>
      </c>
      <c r="D18" s="85">
        <f t="shared" ref="D18:N18" si="5">D17*4.3</f>
        <v>0</v>
      </c>
      <c r="E18" s="85">
        <f t="shared" si="5"/>
        <v>0</v>
      </c>
      <c r="F18" s="85">
        <f t="shared" si="5"/>
        <v>0</v>
      </c>
      <c r="G18" s="85">
        <f t="shared" si="5"/>
        <v>0</v>
      </c>
      <c r="H18" s="85">
        <f t="shared" si="5"/>
        <v>0</v>
      </c>
      <c r="I18" s="85">
        <f t="shared" si="5"/>
        <v>0</v>
      </c>
      <c r="J18" s="85">
        <f t="shared" si="5"/>
        <v>0</v>
      </c>
      <c r="K18" s="85">
        <f t="shared" si="5"/>
        <v>0</v>
      </c>
      <c r="L18" s="85">
        <f t="shared" si="5"/>
        <v>0</v>
      </c>
      <c r="M18" s="85">
        <f t="shared" si="5"/>
        <v>0</v>
      </c>
      <c r="N18" s="85">
        <f t="shared" si="5"/>
        <v>0</v>
      </c>
      <c r="O18" s="692"/>
    </row>
    <row r="19" spans="1:15" x14ac:dyDescent="0.25">
      <c r="A19" s="688"/>
      <c r="B19" s="80" t="s">
        <v>75</v>
      </c>
      <c r="C19" s="599"/>
      <c r="D19" s="599"/>
      <c r="E19" s="599"/>
      <c r="F19" s="599"/>
      <c r="G19" s="599"/>
      <c r="H19" s="599"/>
      <c r="I19" s="599"/>
      <c r="J19" s="599"/>
      <c r="K19" s="599"/>
      <c r="L19" s="599"/>
      <c r="M19" s="599"/>
      <c r="N19" s="599"/>
      <c r="O19" s="693"/>
    </row>
    <row r="20" spans="1:15" x14ac:dyDescent="0.25">
      <c r="A20" s="689"/>
      <c r="B20" s="86" t="s">
        <v>76</v>
      </c>
      <c r="C20" s="442">
        <f t="shared" ref="C20:N20" si="6">C19*C18</f>
        <v>0</v>
      </c>
      <c r="D20" s="442">
        <f t="shared" si="6"/>
        <v>0</v>
      </c>
      <c r="E20" s="442">
        <f t="shared" si="6"/>
        <v>0</v>
      </c>
      <c r="F20" s="442">
        <f t="shared" si="6"/>
        <v>0</v>
      </c>
      <c r="G20" s="442">
        <f t="shared" si="6"/>
        <v>0</v>
      </c>
      <c r="H20" s="442">
        <f t="shared" si="6"/>
        <v>0</v>
      </c>
      <c r="I20" s="442">
        <f t="shared" si="6"/>
        <v>0</v>
      </c>
      <c r="J20" s="442">
        <f t="shared" si="6"/>
        <v>0</v>
      </c>
      <c r="K20" s="442">
        <f t="shared" si="6"/>
        <v>0</v>
      </c>
      <c r="L20" s="442">
        <f t="shared" si="6"/>
        <v>0</v>
      </c>
      <c r="M20" s="442">
        <f t="shared" si="6"/>
        <v>0</v>
      </c>
      <c r="N20" s="442">
        <f t="shared" si="6"/>
        <v>0</v>
      </c>
      <c r="O20" s="443">
        <f>SUM(C20:N20)</f>
        <v>0</v>
      </c>
    </row>
    <row r="21" spans="1:15" x14ac:dyDescent="0.25">
      <c r="A21" s="596" t="s">
        <v>79</v>
      </c>
      <c r="B21" s="79"/>
      <c r="C21" s="704"/>
      <c r="D21" s="705"/>
      <c r="E21" s="705"/>
      <c r="F21" s="705"/>
      <c r="G21" s="705"/>
      <c r="H21" s="705"/>
      <c r="I21" s="705"/>
      <c r="J21" s="705"/>
      <c r="K21" s="705"/>
      <c r="L21" s="705"/>
      <c r="M21" s="705"/>
      <c r="N21" s="706"/>
      <c r="O21" s="710"/>
    </row>
    <row r="22" spans="1:15" x14ac:dyDescent="0.25">
      <c r="A22" s="711"/>
      <c r="B22" s="79" t="s">
        <v>73</v>
      </c>
      <c r="C22" s="598"/>
      <c r="D22" s="598"/>
      <c r="E22" s="598"/>
      <c r="F22" s="598"/>
      <c r="G22" s="598"/>
      <c r="H22" s="598"/>
      <c r="I22" s="598"/>
      <c r="J22" s="598"/>
      <c r="K22" s="598"/>
      <c r="L22" s="598"/>
      <c r="M22" s="598"/>
      <c r="N22" s="598"/>
      <c r="O22" s="692"/>
    </row>
    <row r="23" spans="1:15" x14ac:dyDescent="0.25">
      <c r="A23" s="712"/>
      <c r="B23" s="84" t="s">
        <v>74</v>
      </c>
      <c r="C23" s="85">
        <f>C22*4.3</f>
        <v>0</v>
      </c>
      <c r="D23" s="85">
        <f t="shared" ref="D23:N23" si="7">D22*4.3</f>
        <v>0</v>
      </c>
      <c r="E23" s="85">
        <f t="shared" si="7"/>
        <v>0</v>
      </c>
      <c r="F23" s="85">
        <f t="shared" si="7"/>
        <v>0</v>
      </c>
      <c r="G23" s="85">
        <f t="shared" si="7"/>
        <v>0</v>
      </c>
      <c r="H23" s="85">
        <f t="shared" si="7"/>
        <v>0</v>
      </c>
      <c r="I23" s="85">
        <f t="shared" si="7"/>
        <v>0</v>
      </c>
      <c r="J23" s="85">
        <f t="shared" si="7"/>
        <v>0</v>
      </c>
      <c r="K23" s="85">
        <f t="shared" si="7"/>
        <v>0</v>
      </c>
      <c r="L23" s="85">
        <f t="shared" si="7"/>
        <v>0</v>
      </c>
      <c r="M23" s="85">
        <f t="shared" si="7"/>
        <v>0</v>
      </c>
      <c r="N23" s="85">
        <f t="shared" si="7"/>
        <v>0</v>
      </c>
      <c r="O23" s="692"/>
    </row>
    <row r="24" spans="1:15" x14ac:dyDescent="0.25">
      <c r="A24" s="712"/>
      <c r="B24" s="80" t="s">
        <v>75</v>
      </c>
      <c r="C24" s="456"/>
      <c r="D24" s="456"/>
      <c r="E24" s="456"/>
      <c r="F24" s="456"/>
      <c r="G24" s="456"/>
      <c r="H24" s="456"/>
      <c r="I24" s="456"/>
      <c r="J24" s="456"/>
      <c r="K24" s="456"/>
      <c r="L24" s="456"/>
      <c r="M24" s="456"/>
      <c r="N24" s="456"/>
      <c r="O24" s="693"/>
    </row>
    <row r="25" spans="1:15" x14ac:dyDescent="0.25">
      <c r="A25" s="713"/>
      <c r="B25" s="86" t="s">
        <v>76</v>
      </c>
      <c r="C25" s="442">
        <f t="shared" ref="C25:N25" si="8">C24*C23</f>
        <v>0</v>
      </c>
      <c r="D25" s="442">
        <f t="shared" si="8"/>
        <v>0</v>
      </c>
      <c r="E25" s="442">
        <f t="shared" si="8"/>
        <v>0</v>
      </c>
      <c r="F25" s="442">
        <f t="shared" si="8"/>
        <v>0</v>
      </c>
      <c r="G25" s="442">
        <f t="shared" si="8"/>
        <v>0</v>
      </c>
      <c r="H25" s="442">
        <f t="shared" si="8"/>
        <v>0</v>
      </c>
      <c r="I25" s="442">
        <f t="shared" si="8"/>
        <v>0</v>
      </c>
      <c r="J25" s="442">
        <f t="shared" si="8"/>
        <v>0</v>
      </c>
      <c r="K25" s="442">
        <f t="shared" si="8"/>
        <v>0</v>
      </c>
      <c r="L25" s="442">
        <f t="shared" si="8"/>
        <v>0</v>
      </c>
      <c r="M25" s="442">
        <f t="shared" si="8"/>
        <v>0</v>
      </c>
      <c r="N25" s="442">
        <f t="shared" si="8"/>
        <v>0</v>
      </c>
      <c r="O25" s="443">
        <f>SUM(C25:N25)</f>
        <v>0</v>
      </c>
    </row>
    <row r="26" spans="1:15" x14ac:dyDescent="0.25">
      <c r="A26" s="596" t="s">
        <v>80</v>
      </c>
      <c r="B26" s="79"/>
      <c r="C26" s="704"/>
      <c r="D26" s="705"/>
      <c r="E26" s="705"/>
      <c r="F26" s="705"/>
      <c r="G26" s="705"/>
      <c r="H26" s="705"/>
      <c r="I26" s="705"/>
      <c r="J26" s="705"/>
      <c r="K26" s="705"/>
      <c r="L26" s="705"/>
      <c r="M26" s="705"/>
      <c r="N26" s="706"/>
      <c r="O26" s="710"/>
    </row>
    <row r="27" spans="1:15" x14ac:dyDescent="0.25">
      <c r="A27" s="687"/>
      <c r="B27" s="79" t="s">
        <v>73</v>
      </c>
      <c r="C27" s="598"/>
      <c r="D27" s="598"/>
      <c r="E27" s="598"/>
      <c r="F27" s="598"/>
      <c r="G27" s="598"/>
      <c r="H27" s="598"/>
      <c r="I27" s="598"/>
      <c r="J27" s="598"/>
      <c r="K27" s="598"/>
      <c r="L27" s="598"/>
      <c r="M27" s="598"/>
      <c r="N27" s="598"/>
      <c r="O27" s="692"/>
    </row>
    <row r="28" spans="1:15" x14ac:dyDescent="0.25">
      <c r="A28" s="688"/>
      <c r="B28" s="84" t="s">
        <v>74</v>
      </c>
      <c r="C28" s="85">
        <f>C27*4.3</f>
        <v>0</v>
      </c>
      <c r="D28" s="85">
        <f t="shared" ref="D28:N28" si="9">D27*4.3</f>
        <v>0</v>
      </c>
      <c r="E28" s="85">
        <f t="shared" si="9"/>
        <v>0</v>
      </c>
      <c r="F28" s="85">
        <f t="shared" si="9"/>
        <v>0</v>
      </c>
      <c r="G28" s="85">
        <f t="shared" si="9"/>
        <v>0</v>
      </c>
      <c r="H28" s="85">
        <f t="shared" si="9"/>
        <v>0</v>
      </c>
      <c r="I28" s="85">
        <f t="shared" si="9"/>
        <v>0</v>
      </c>
      <c r="J28" s="85">
        <f t="shared" si="9"/>
        <v>0</v>
      </c>
      <c r="K28" s="85">
        <f t="shared" si="9"/>
        <v>0</v>
      </c>
      <c r="L28" s="85">
        <f t="shared" si="9"/>
        <v>0</v>
      </c>
      <c r="M28" s="85">
        <f t="shared" si="9"/>
        <v>0</v>
      </c>
      <c r="N28" s="85">
        <f t="shared" si="9"/>
        <v>0</v>
      </c>
      <c r="O28" s="692"/>
    </row>
    <row r="29" spans="1:15" x14ac:dyDescent="0.25">
      <c r="A29" s="688"/>
      <c r="B29" s="80" t="s">
        <v>75</v>
      </c>
      <c r="C29" s="599"/>
      <c r="D29" s="599"/>
      <c r="E29" s="599"/>
      <c r="F29" s="599"/>
      <c r="G29" s="599"/>
      <c r="H29" s="599"/>
      <c r="I29" s="599"/>
      <c r="J29" s="599"/>
      <c r="K29" s="599"/>
      <c r="L29" s="599"/>
      <c r="M29" s="599"/>
      <c r="N29" s="599"/>
      <c r="O29" s="693"/>
    </row>
    <row r="30" spans="1:15" x14ac:dyDescent="0.25">
      <c r="A30" s="689"/>
      <c r="B30" s="86" t="s">
        <v>76</v>
      </c>
      <c r="C30" s="442">
        <f t="shared" ref="C30:N30" si="10">C29*C28</f>
        <v>0</v>
      </c>
      <c r="D30" s="442">
        <f t="shared" si="10"/>
        <v>0</v>
      </c>
      <c r="E30" s="442">
        <f t="shared" si="10"/>
        <v>0</v>
      </c>
      <c r="F30" s="442">
        <f t="shared" si="10"/>
        <v>0</v>
      </c>
      <c r="G30" s="442">
        <f t="shared" si="10"/>
        <v>0</v>
      </c>
      <c r="H30" s="442">
        <f t="shared" si="10"/>
        <v>0</v>
      </c>
      <c r="I30" s="442">
        <f t="shared" si="10"/>
        <v>0</v>
      </c>
      <c r="J30" s="442">
        <f t="shared" si="10"/>
        <v>0</v>
      </c>
      <c r="K30" s="442">
        <f t="shared" si="10"/>
        <v>0</v>
      </c>
      <c r="L30" s="442">
        <f t="shared" si="10"/>
        <v>0</v>
      </c>
      <c r="M30" s="442">
        <f t="shared" si="10"/>
        <v>0</v>
      </c>
      <c r="N30" s="442">
        <f t="shared" si="10"/>
        <v>0</v>
      </c>
      <c r="O30" s="443">
        <f>SUM(C30:N30)</f>
        <v>0</v>
      </c>
    </row>
    <row r="31" spans="1:15" x14ac:dyDescent="0.25">
      <c r="A31" s="596" t="s">
        <v>81</v>
      </c>
      <c r="B31" s="79"/>
      <c r="C31" s="704"/>
      <c r="D31" s="705"/>
      <c r="E31" s="705"/>
      <c r="F31" s="705"/>
      <c r="G31" s="705"/>
      <c r="H31" s="705"/>
      <c r="I31" s="705"/>
      <c r="J31" s="705"/>
      <c r="K31" s="705"/>
      <c r="L31" s="705"/>
      <c r="M31" s="705"/>
      <c r="N31" s="706"/>
      <c r="O31" s="710"/>
    </row>
    <row r="32" spans="1:15" x14ac:dyDescent="0.25">
      <c r="A32" s="687"/>
      <c r="B32" s="79" t="s">
        <v>73</v>
      </c>
      <c r="C32" s="598"/>
      <c r="D32" s="598"/>
      <c r="E32" s="598"/>
      <c r="F32" s="598"/>
      <c r="G32" s="598"/>
      <c r="H32" s="598"/>
      <c r="I32" s="598"/>
      <c r="J32" s="598"/>
      <c r="K32" s="598"/>
      <c r="L32" s="598"/>
      <c r="M32" s="598"/>
      <c r="N32" s="598"/>
      <c r="O32" s="692"/>
    </row>
    <row r="33" spans="1:16" x14ac:dyDescent="0.25">
      <c r="A33" s="688"/>
      <c r="B33" s="84" t="s">
        <v>74</v>
      </c>
      <c r="C33" s="85">
        <f>C32*4.3</f>
        <v>0</v>
      </c>
      <c r="D33" s="85">
        <f t="shared" ref="D33:N33" si="11">D32*4.3</f>
        <v>0</v>
      </c>
      <c r="E33" s="85">
        <f t="shared" si="11"/>
        <v>0</v>
      </c>
      <c r="F33" s="85">
        <f t="shared" si="11"/>
        <v>0</v>
      </c>
      <c r="G33" s="85">
        <f t="shared" si="11"/>
        <v>0</v>
      </c>
      <c r="H33" s="85">
        <f t="shared" si="11"/>
        <v>0</v>
      </c>
      <c r="I33" s="85">
        <f t="shared" si="11"/>
        <v>0</v>
      </c>
      <c r="J33" s="85">
        <f t="shared" si="11"/>
        <v>0</v>
      </c>
      <c r="K33" s="85">
        <f t="shared" si="11"/>
        <v>0</v>
      </c>
      <c r="L33" s="85">
        <f t="shared" si="11"/>
        <v>0</v>
      </c>
      <c r="M33" s="85">
        <f t="shared" si="11"/>
        <v>0</v>
      </c>
      <c r="N33" s="85">
        <f t="shared" si="11"/>
        <v>0</v>
      </c>
      <c r="O33" s="692"/>
      <c r="P33" s="83"/>
    </row>
    <row r="34" spans="1:16" x14ac:dyDescent="0.25">
      <c r="A34" s="688"/>
      <c r="B34" s="80" t="s">
        <v>75</v>
      </c>
      <c r="C34" s="599"/>
      <c r="D34" s="599"/>
      <c r="E34" s="599"/>
      <c r="F34" s="599"/>
      <c r="G34" s="599"/>
      <c r="H34" s="599"/>
      <c r="I34" s="599"/>
      <c r="J34" s="599"/>
      <c r="K34" s="599"/>
      <c r="L34" s="599"/>
      <c r="M34" s="599"/>
      <c r="N34" s="599"/>
      <c r="O34" s="693"/>
      <c r="P34" s="83"/>
    </row>
    <row r="35" spans="1:16" x14ac:dyDescent="0.25">
      <c r="A35" s="689"/>
      <c r="B35" s="86" t="s">
        <v>76</v>
      </c>
      <c r="C35" s="442">
        <f t="shared" ref="C35:N35" si="12">C34*C33</f>
        <v>0</v>
      </c>
      <c r="D35" s="442">
        <f t="shared" si="12"/>
        <v>0</v>
      </c>
      <c r="E35" s="442">
        <f t="shared" si="12"/>
        <v>0</v>
      </c>
      <c r="F35" s="442">
        <f t="shared" si="12"/>
        <v>0</v>
      </c>
      <c r="G35" s="442">
        <f t="shared" si="12"/>
        <v>0</v>
      </c>
      <c r="H35" s="442">
        <f t="shared" si="12"/>
        <v>0</v>
      </c>
      <c r="I35" s="442">
        <f t="shared" si="12"/>
        <v>0</v>
      </c>
      <c r="J35" s="442">
        <f t="shared" si="12"/>
        <v>0</v>
      </c>
      <c r="K35" s="442">
        <f t="shared" si="12"/>
        <v>0</v>
      </c>
      <c r="L35" s="442">
        <f t="shared" si="12"/>
        <v>0</v>
      </c>
      <c r="M35" s="442">
        <f t="shared" si="12"/>
        <v>0</v>
      </c>
      <c r="N35" s="442">
        <f t="shared" si="12"/>
        <v>0</v>
      </c>
      <c r="O35" s="443">
        <f>SUM(C35:N35)</f>
        <v>0</v>
      </c>
      <c r="P35" s="83"/>
    </row>
    <row r="36" spans="1:16" x14ac:dyDescent="0.25">
      <c r="A36" s="596" t="s">
        <v>82</v>
      </c>
      <c r="B36" s="79"/>
      <c r="C36" s="704"/>
      <c r="D36" s="705"/>
      <c r="E36" s="705"/>
      <c r="F36" s="705"/>
      <c r="G36" s="705"/>
      <c r="H36" s="705"/>
      <c r="I36" s="705"/>
      <c r="J36" s="705"/>
      <c r="K36" s="705"/>
      <c r="L36" s="705"/>
      <c r="M36" s="705"/>
      <c r="N36" s="706"/>
      <c r="O36" s="710"/>
      <c r="P36" s="83"/>
    </row>
    <row r="37" spans="1:16" x14ac:dyDescent="0.25">
      <c r="A37" s="687"/>
      <c r="B37" s="79" t="s">
        <v>73</v>
      </c>
      <c r="C37" s="598"/>
      <c r="D37" s="598"/>
      <c r="E37" s="598"/>
      <c r="F37" s="598"/>
      <c r="G37" s="598"/>
      <c r="H37" s="598"/>
      <c r="I37" s="598"/>
      <c r="J37" s="598"/>
      <c r="K37" s="598"/>
      <c r="L37" s="598"/>
      <c r="M37" s="598"/>
      <c r="N37" s="598"/>
      <c r="O37" s="692"/>
      <c r="P37" s="83"/>
    </row>
    <row r="38" spans="1:16" x14ac:dyDescent="0.25">
      <c r="A38" s="688"/>
      <c r="B38" s="84" t="s">
        <v>74</v>
      </c>
      <c r="C38" s="85">
        <f>C37*4.3</f>
        <v>0</v>
      </c>
      <c r="D38" s="85">
        <f t="shared" ref="D38:N38" si="13">D37*4.3</f>
        <v>0</v>
      </c>
      <c r="E38" s="85">
        <f t="shared" si="13"/>
        <v>0</v>
      </c>
      <c r="F38" s="85">
        <f t="shared" si="13"/>
        <v>0</v>
      </c>
      <c r="G38" s="85">
        <f t="shared" si="13"/>
        <v>0</v>
      </c>
      <c r="H38" s="85">
        <f t="shared" si="13"/>
        <v>0</v>
      </c>
      <c r="I38" s="85">
        <f t="shared" si="13"/>
        <v>0</v>
      </c>
      <c r="J38" s="85">
        <f t="shared" si="13"/>
        <v>0</v>
      </c>
      <c r="K38" s="85">
        <f t="shared" si="13"/>
        <v>0</v>
      </c>
      <c r="L38" s="85">
        <f t="shared" si="13"/>
        <v>0</v>
      </c>
      <c r="M38" s="85">
        <f t="shared" si="13"/>
        <v>0</v>
      </c>
      <c r="N38" s="85">
        <f t="shared" si="13"/>
        <v>0</v>
      </c>
      <c r="O38" s="692"/>
      <c r="P38" s="83"/>
    </row>
    <row r="39" spans="1:16" x14ac:dyDescent="0.25">
      <c r="A39" s="688"/>
      <c r="B39" s="80" t="s">
        <v>75</v>
      </c>
      <c r="C39" s="599"/>
      <c r="D39" s="599"/>
      <c r="E39" s="599"/>
      <c r="F39" s="599"/>
      <c r="G39" s="599"/>
      <c r="H39" s="599"/>
      <c r="I39" s="599"/>
      <c r="J39" s="599"/>
      <c r="K39" s="599"/>
      <c r="L39" s="599"/>
      <c r="M39" s="599"/>
      <c r="N39" s="599"/>
      <c r="O39" s="693"/>
      <c r="P39" s="83"/>
    </row>
    <row r="40" spans="1:16" x14ac:dyDescent="0.25">
      <c r="A40" s="689"/>
      <c r="B40" s="86" t="s">
        <v>76</v>
      </c>
      <c r="C40" s="442">
        <f t="shared" ref="C40:N40" si="14">C39*C38</f>
        <v>0</v>
      </c>
      <c r="D40" s="442">
        <f t="shared" si="14"/>
        <v>0</v>
      </c>
      <c r="E40" s="442">
        <f t="shared" si="14"/>
        <v>0</v>
      </c>
      <c r="F40" s="442">
        <f t="shared" si="14"/>
        <v>0</v>
      </c>
      <c r="G40" s="442">
        <f t="shared" si="14"/>
        <v>0</v>
      </c>
      <c r="H40" s="442">
        <f t="shared" si="14"/>
        <v>0</v>
      </c>
      <c r="I40" s="442">
        <f t="shared" si="14"/>
        <v>0</v>
      </c>
      <c r="J40" s="442">
        <f t="shared" si="14"/>
        <v>0</v>
      </c>
      <c r="K40" s="442">
        <f t="shared" si="14"/>
        <v>0</v>
      </c>
      <c r="L40" s="442">
        <f t="shared" si="14"/>
        <v>0</v>
      </c>
      <c r="M40" s="442">
        <f t="shared" si="14"/>
        <v>0</v>
      </c>
      <c r="N40" s="442">
        <f t="shared" si="14"/>
        <v>0</v>
      </c>
      <c r="O40" s="443">
        <f>SUM(C40:N40)</f>
        <v>0</v>
      </c>
      <c r="P40" s="83"/>
    </row>
    <row r="41" spans="1:16" x14ac:dyDescent="0.25">
      <c r="A41" s="596" t="s">
        <v>83</v>
      </c>
      <c r="B41" s="79"/>
      <c r="C41" s="704"/>
      <c r="D41" s="705"/>
      <c r="E41" s="705"/>
      <c r="F41" s="705"/>
      <c r="G41" s="705"/>
      <c r="H41" s="705"/>
      <c r="I41" s="705"/>
      <c r="J41" s="705"/>
      <c r="K41" s="705"/>
      <c r="L41" s="705"/>
      <c r="M41" s="705"/>
      <c r="N41" s="706"/>
      <c r="O41" s="710"/>
      <c r="P41" s="83"/>
    </row>
    <row r="42" spans="1:16" x14ac:dyDescent="0.25">
      <c r="A42" s="687"/>
      <c r="B42" s="79" t="s">
        <v>73</v>
      </c>
      <c r="C42" s="598"/>
      <c r="D42" s="598"/>
      <c r="E42" s="598"/>
      <c r="F42" s="598"/>
      <c r="G42" s="598"/>
      <c r="H42" s="598"/>
      <c r="I42" s="598"/>
      <c r="J42" s="598"/>
      <c r="K42" s="598"/>
      <c r="L42" s="598"/>
      <c r="M42" s="598"/>
      <c r="N42" s="598"/>
      <c r="O42" s="692"/>
      <c r="P42" s="83"/>
    </row>
    <row r="43" spans="1:16" x14ac:dyDescent="0.25">
      <c r="A43" s="688"/>
      <c r="B43" s="84" t="s">
        <v>74</v>
      </c>
      <c r="C43" s="85">
        <f>C42*4.3</f>
        <v>0</v>
      </c>
      <c r="D43" s="85">
        <f t="shared" ref="D43:N43" si="15">D42*4.3</f>
        <v>0</v>
      </c>
      <c r="E43" s="85">
        <f t="shared" si="15"/>
        <v>0</v>
      </c>
      <c r="F43" s="85">
        <f t="shared" si="15"/>
        <v>0</v>
      </c>
      <c r="G43" s="85">
        <f t="shared" si="15"/>
        <v>0</v>
      </c>
      <c r="H43" s="85">
        <f t="shared" si="15"/>
        <v>0</v>
      </c>
      <c r="I43" s="85">
        <f t="shared" si="15"/>
        <v>0</v>
      </c>
      <c r="J43" s="85">
        <f t="shared" si="15"/>
        <v>0</v>
      </c>
      <c r="K43" s="85">
        <f t="shared" si="15"/>
        <v>0</v>
      </c>
      <c r="L43" s="85">
        <f t="shared" si="15"/>
        <v>0</v>
      </c>
      <c r="M43" s="85">
        <f t="shared" si="15"/>
        <v>0</v>
      </c>
      <c r="N43" s="85">
        <f t="shared" si="15"/>
        <v>0</v>
      </c>
      <c r="O43" s="692"/>
      <c r="P43" s="83"/>
    </row>
    <row r="44" spans="1:16" x14ac:dyDescent="0.25">
      <c r="A44" s="688"/>
      <c r="B44" s="80" t="s">
        <v>75</v>
      </c>
      <c r="C44" s="599"/>
      <c r="D44" s="599"/>
      <c r="E44" s="599"/>
      <c r="F44" s="599"/>
      <c r="G44" s="599"/>
      <c r="H44" s="599"/>
      <c r="I44" s="599"/>
      <c r="J44" s="599"/>
      <c r="K44" s="599"/>
      <c r="L44" s="599"/>
      <c r="M44" s="599"/>
      <c r="N44" s="599"/>
      <c r="O44" s="693"/>
      <c r="P44" s="83"/>
    </row>
    <row r="45" spans="1:16" x14ac:dyDescent="0.25">
      <c r="A45" s="689"/>
      <c r="B45" s="86" t="s">
        <v>76</v>
      </c>
      <c r="C45" s="442">
        <f t="shared" ref="C45:N45" si="16">C44*C43</f>
        <v>0</v>
      </c>
      <c r="D45" s="442">
        <f t="shared" si="16"/>
        <v>0</v>
      </c>
      <c r="E45" s="442">
        <f t="shared" si="16"/>
        <v>0</v>
      </c>
      <c r="F45" s="442">
        <f t="shared" si="16"/>
        <v>0</v>
      </c>
      <c r="G45" s="442">
        <f t="shared" si="16"/>
        <v>0</v>
      </c>
      <c r="H45" s="442">
        <f t="shared" si="16"/>
        <v>0</v>
      </c>
      <c r="I45" s="442">
        <f t="shared" si="16"/>
        <v>0</v>
      </c>
      <c r="J45" s="442">
        <f t="shared" si="16"/>
        <v>0</v>
      </c>
      <c r="K45" s="442">
        <f t="shared" si="16"/>
        <v>0</v>
      </c>
      <c r="L45" s="442">
        <f t="shared" si="16"/>
        <v>0</v>
      </c>
      <c r="M45" s="442">
        <f t="shared" si="16"/>
        <v>0</v>
      </c>
      <c r="N45" s="442">
        <f t="shared" si="16"/>
        <v>0</v>
      </c>
      <c r="O45" s="443">
        <f>SUM(C45:N45)</f>
        <v>0</v>
      </c>
      <c r="P45" s="83"/>
    </row>
    <row r="46" spans="1:16" ht="13.8" thickBot="1" x14ac:dyDescent="0.3">
      <c r="A46" s="250"/>
      <c r="B46" s="340"/>
      <c r="C46" s="707"/>
      <c r="D46" s="708"/>
      <c r="E46" s="708"/>
      <c r="F46" s="708"/>
      <c r="G46" s="708"/>
      <c r="H46" s="708"/>
      <c r="I46" s="708"/>
      <c r="J46" s="708"/>
      <c r="K46" s="708"/>
      <c r="L46" s="708"/>
      <c r="M46" s="708"/>
      <c r="N46" s="709"/>
      <c r="O46" s="341"/>
      <c r="P46" s="83"/>
    </row>
    <row r="47" spans="1:16" ht="13.8" thickBot="1" x14ac:dyDescent="0.3">
      <c r="A47" s="87" t="s">
        <v>84</v>
      </c>
      <c r="B47" s="88"/>
      <c r="C47" s="89">
        <f t="shared" ref="C47:N47" si="17">C8+C13+C18+C23+C28+C33+C38+C43</f>
        <v>0</v>
      </c>
      <c r="D47" s="89">
        <f t="shared" si="17"/>
        <v>0</v>
      </c>
      <c r="E47" s="89">
        <f t="shared" si="17"/>
        <v>0</v>
      </c>
      <c r="F47" s="89">
        <f t="shared" si="17"/>
        <v>0</v>
      </c>
      <c r="G47" s="89">
        <f t="shared" si="17"/>
        <v>0</v>
      </c>
      <c r="H47" s="89">
        <f t="shared" si="17"/>
        <v>0</v>
      </c>
      <c r="I47" s="89">
        <f t="shared" si="17"/>
        <v>0</v>
      </c>
      <c r="J47" s="89">
        <f t="shared" si="17"/>
        <v>0</v>
      </c>
      <c r="K47" s="89">
        <f t="shared" si="17"/>
        <v>0</v>
      </c>
      <c r="L47" s="89">
        <f t="shared" si="17"/>
        <v>0</v>
      </c>
      <c r="M47" s="89">
        <f t="shared" si="17"/>
        <v>0</v>
      </c>
      <c r="N47" s="89">
        <f t="shared" si="17"/>
        <v>0</v>
      </c>
      <c r="O47" s="342">
        <f>SUM(C47:N47)</f>
        <v>0</v>
      </c>
      <c r="P47" s="83"/>
    </row>
    <row r="48" spans="1:16" s="81" customFormat="1" ht="13.8" thickBot="1" x14ac:dyDescent="0.3">
      <c r="A48" s="87" t="s">
        <v>85</v>
      </c>
      <c r="B48" s="90"/>
      <c r="C48" s="436">
        <f>C10+C15+C20+C25+C30+C35+C40+C45</f>
        <v>0</v>
      </c>
      <c r="D48" s="436">
        <f t="shared" ref="D48:N48" si="18">D10+D15+D20+D25+D30+D35+D40+D45</f>
        <v>0</v>
      </c>
      <c r="E48" s="436">
        <f t="shared" si="18"/>
        <v>0</v>
      </c>
      <c r="F48" s="436">
        <f t="shared" si="18"/>
        <v>0</v>
      </c>
      <c r="G48" s="436">
        <f t="shared" si="18"/>
        <v>0</v>
      </c>
      <c r="H48" s="436">
        <f t="shared" si="18"/>
        <v>0</v>
      </c>
      <c r="I48" s="436">
        <f t="shared" si="18"/>
        <v>0</v>
      </c>
      <c r="J48" s="436">
        <f t="shared" si="18"/>
        <v>0</v>
      </c>
      <c r="K48" s="436">
        <f t="shared" si="18"/>
        <v>0</v>
      </c>
      <c r="L48" s="436">
        <f t="shared" si="18"/>
        <v>0</v>
      </c>
      <c r="M48" s="436">
        <f t="shared" si="18"/>
        <v>0</v>
      </c>
      <c r="N48" s="436">
        <f t="shared" si="18"/>
        <v>0</v>
      </c>
      <c r="O48" s="438">
        <f>SUM(C48:N48)</f>
        <v>0</v>
      </c>
      <c r="P48" s="439">
        <f>O10+O15+O20+O25+O30+O35+O40+O45</f>
        <v>0</v>
      </c>
    </row>
    <row r="49" spans="1:15" ht="13.8" thickBot="1" x14ac:dyDescent="0.3">
      <c r="A49" s="702"/>
      <c r="B49" s="703"/>
      <c r="C49" s="703"/>
      <c r="D49" s="703"/>
      <c r="E49" s="703"/>
      <c r="F49" s="703"/>
      <c r="G49" s="703"/>
      <c r="H49" s="703"/>
      <c r="I49" s="703"/>
      <c r="J49" s="703"/>
      <c r="K49" s="703"/>
      <c r="L49" s="703"/>
      <c r="M49" s="703"/>
      <c r="N49" s="703"/>
      <c r="O49" s="703"/>
    </row>
    <row r="50" spans="1:15" x14ac:dyDescent="0.25">
      <c r="A50" s="343" t="s">
        <v>86</v>
      </c>
      <c r="B50" s="344" t="s">
        <v>87</v>
      </c>
      <c r="C50" s="440">
        <f>C48*0.062</f>
        <v>0</v>
      </c>
      <c r="D50" s="440">
        <f>D48*0.062</f>
        <v>0</v>
      </c>
      <c r="E50" s="440">
        <f t="shared" ref="E50:N50" si="19">E48*0.062</f>
        <v>0</v>
      </c>
      <c r="F50" s="440">
        <f t="shared" si="19"/>
        <v>0</v>
      </c>
      <c r="G50" s="440">
        <f t="shared" si="19"/>
        <v>0</v>
      </c>
      <c r="H50" s="440">
        <f t="shared" si="19"/>
        <v>0</v>
      </c>
      <c r="I50" s="440">
        <f t="shared" si="19"/>
        <v>0</v>
      </c>
      <c r="J50" s="440">
        <f t="shared" si="19"/>
        <v>0</v>
      </c>
      <c r="K50" s="440">
        <f t="shared" si="19"/>
        <v>0</v>
      </c>
      <c r="L50" s="440">
        <f t="shared" si="19"/>
        <v>0</v>
      </c>
      <c r="M50" s="440">
        <f t="shared" si="19"/>
        <v>0</v>
      </c>
      <c r="N50" s="440">
        <f t="shared" si="19"/>
        <v>0</v>
      </c>
      <c r="O50" s="441">
        <f>SUM(C50:N50)</f>
        <v>0</v>
      </c>
    </row>
    <row r="51" spans="1:15" x14ac:dyDescent="0.25">
      <c r="A51" s="345" t="s">
        <v>88</v>
      </c>
      <c r="B51" s="240" t="s">
        <v>89</v>
      </c>
      <c r="C51" s="442">
        <f>C48*0.0145</f>
        <v>0</v>
      </c>
      <c r="D51" s="442">
        <f t="shared" ref="D51:N51" si="20">D48*0.0145</f>
        <v>0</v>
      </c>
      <c r="E51" s="442">
        <f t="shared" si="20"/>
        <v>0</v>
      </c>
      <c r="F51" s="442">
        <f t="shared" si="20"/>
        <v>0</v>
      </c>
      <c r="G51" s="442">
        <f t="shared" si="20"/>
        <v>0</v>
      </c>
      <c r="H51" s="442">
        <f t="shared" si="20"/>
        <v>0</v>
      </c>
      <c r="I51" s="442">
        <f t="shared" si="20"/>
        <v>0</v>
      </c>
      <c r="J51" s="442">
        <f t="shared" si="20"/>
        <v>0</v>
      </c>
      <c r="K51" s="442">
        <f t="shared" si="20"/>
        <v>0</v>
      </c>
      <c r="L51" s="442">
        <f t="shared" si="20"/>
        <v>0</v>
      </c>
      <c r="M51" s="442">
        <f t="shared" si="20"/>
        <v>0</v>
      </c>
      <c r="N51" s="442">
        <f t="shared" si="20"/>
        <v>0</v>
      </c>
      <c r="O51" s="443">
        <f>SUM(C51:N51)</f>
        <v>0</v>
      </c>
    </row>
    <row r="52" spans="1:15" x14ac:dyDescent="0.25">
      <c r="A52" s="345" t="s">
        <v>90</v>
      </c>
      <c r="B52" s="240" t="s">
        <v>91</v>
      </c>
      <c r="C52" s="442">
        <f>C48*$B$55</f>
        <v>0</v>
      </c>
      <c r="D52" s="442">
        <f t="shared" ref="D52:N52" si="21">D48*$B$55</f>
        <v>0</v>
      </c>
      <c r="E52" s="442">
        <f t="shared" si="21"/>
        <v>0</v>
      </c>
      <c r="F52" s="442">
        <f t="shared" si="21"/>
        <v>0</v>
      </c>
      <c r="G52" s="442">
        <f t="shared" si="21"/>
        <v>0</v>
      </c>
      <c r="H52" s="442">
        <f t="shared" si="21"/>
        <v>0</v>
      </c>
      <c r="I52" s="442">
        <f t="shared" si="21"/>
        <v>0</v>
      </c>
      <c r="J52" s="442">
        <f t="shared" si="21"/>
        <v>0</v>
      </c>
      <c r="K52" s="442">
        <f t="shared" si="21"/>
        <v>0</v>
      </c>
      <c r="L52" s="442">
        <f t="shared" si="21"/>
        <v>0</v>
      </c>
      <c r="M52" s="442">
        <f t="shared" si="21"/>
        <v>0</v>
      </c>
      <c r="N52" s="442">
        <f t="shared" si="21"/>
        <v>0</v>
      </c>
      <c r="O52" s="443">
        <f>SUM(C52:N52)</f>
        <v>0</v>
      </c>
    </row>
    <row r="53" spans="1:15" x14ac:dyDescent="0.25">
      <c r="A53" s="345" t="s">
        <v>92</v>
      </c>
      <c r="B53" s="240" t="s">
        <v>93</v>
      </c>
      <c r="C53" s="442">
        <f>C48*0.008</f>
        <v>0</v>
      </c>
      <c r="D53" s="442">
        <f t="shared" ref="D53:N53" si="22">D48*0.008</f>
        <v>0</v>
      </c>
      <c r="E53" s="442">
        <f t="shared" si="22"/>
        <v>0</v>
      </c>
      <c r="F53" s="442">
        <f t="shared" si="22"/>
        <v>0</v>
      </c>
      <c r="G53" s="442">
        <f t="shared" si="22"/>
        <v>0</v>
      </c>
      <c r="H53" s="442">
        <f t="shared" si="22"/>
        <v>0</v>
      </c>
      <c r="I53" s="442">
        <f t="shared" si="22"/>
        <v>0</v>
      </c>
      <c r="J53" s="442">
        <f t="shared" si="22"/>
        <v>0</v>
      </c>
      <c r="K53" s="442">
        <f t="shared" si="22"/>
        <v>0</v>
      </c>
      <c r="L53" s="442">
        <f t="shared" si="22"/>
        <v>0</v>
      </c>
      <c r="M53" s="442">
        <f t="shared" si="22"/>
        <v>0</v>
      </c>
      <c r="N53" s="442">
        <f t="shared" si="22"/>
        <v>0</v>
      </c>
      <c r="O53" s="443">
        <f>SUM(C53:N53)</f>
        <v>0</v>
      </c>
    </row>
    <row r="54" spans="1:15" x14ac:dyDescent="0.25">
      <c r="A54" s="345" t="s">
        <v>94</v>
      </c>
      <c r="B54" s="240" t="s">
        <v>95</v>
      </c>
      <c r="C54" s="442">
        <f>C47*$B$56</f>
        <v>0</v>
      </c>
      <c r="D54" s="442">
        <f>D47*$B$56</f>
        <v>0</v>
      </c>
      <c r="E54" s="442">
        <f t="shared" ref="E54:N54" si="23">E47*$B$56</f>
        <v>0</v>
      </c>
      <c r="F54" s="442">
        <f t="shared" si="23"/>
        <v>0</v>
      </c>
      <c r="G54" s="442">
        <f t="shared" si="23"/>
        <v>0</v>
      </c>
      <c r="H54" s="442">
        <f t="shared" si="23"/>
        <v>0</v>
      </c>
      <c r="I54" s="442">
        <f t="shared" si="23"/>
        <v>0</v>
      </c>
      <c r="J54" s="442">
        <f t="shared" si="23"/>
        <v>0</v>
      </c>
      <c r="K54" s="442">
        <f t="shared" si="23"/>
        <v>0</v>
      </c>
      <c r="L54" s="442">
        <f t="shared" si="23"/>
        <v>0</v>
      </c>
      <c r="M54" s="442">
        <f t="shared" si="23"/>
        <v>0</v>
      </c>
      <c r="N54" s="442">
        <f t="shared" si="23"/>
        <v>0</v>
      </c>
      <c r="O54" s="443">
        <f>SUM(C54:N54)</f>
        <v>0</v>
      </c>
    </row>
    <row r="55" spans="1:15" x14ac:dyDescent="0.25">
      <c r="A55" s="346" t="s">
        <v>337</v>
      </c>
      <c r="B55" s="600">
        <v>1.35E-2</v>
      </c>
      <c r="C55" s="444"/>
      <c r="D55" s="444"/>
      <c r="E55" s="444"/>
      <c r="F55" s="444"/>
      <c r="G55" s="444"/>
      <c r="H55" s="444"/>
      <c r="I55" s="444"/>
      <c r="J55" s="444"/>
      <c r="K55" s="444"/>
      <c r="L55" s="444"/>
      <c r="M55" s="444"/>
      <c r="N55" s="444"/>
      <c r="O55" s="445"/>
    </row>
    <row r="56" spans="1:15" ht="13.8" thickBot="1" x14ac:dyDescent="0.3">
      <c r="A56" s="346" t="s">
        <v>338</v>
      </c>
      <c r="B56" s="601">
        <v>1.35E-2</v>
      </c>
      <c r="C56" s="444"/>
      <c r="D56" s="444"/>
      <c r="E56" s="444"/>
      <c r="F56" s="444"/>
      <c r="G56" s="444"/>
      <c r="H56" s="444"/>
      <c r="I56" s="444"/>
      <c r="J56" s="444"/>
      <c r="K56" s="444"/>
      <c r="L56" s="444"/>
      <c r="M56" s="444"/>
      <c r="N56" s="444"/>
      <c r="O56" s="445"/>
    </row>
    <row r="57" spans="1:15" ht="13.8" thickBot="1" x14ac:dyDescent="0.3">
      <c r="A57" s="87" t="s">
        <v>96</v>
      </c>
      <c r="B57" s="88"/>
      <c r="C57" s="446">
        <f>SUM(C50:C56)</f>
        <v>0</v>
      </c>
      <c r="D57" s="446">
        <f t="shared" ref="D57:N57" si="24">SUM(D50:D56)</f>
        <v>0</v>
      </c>
      <c r="E57" s="446">
        <f t="shared" si="24"/>
        <v>0</v>
      </c>
      <c r="F57" s="446">
        <f t="shared" si="24"/>
        <v>0</v>
      </c>
      <c r="G57" s="446">
        <f t="shared" si="24"/>
        <v>0</v>
      </c>
      <c r="H57" s="446">
        <f t="shared" si="24"/>
        <v>0</v>
      </c>
      <c r="I57" s="446">
        <f t="shared" si="24"/>
        <v>0</v>
      </c>
      <c r="J57" s="446">
        <f t="shared" si="24"/>
        <v>0</v>
      </c>
      <c r="K57" s="446">
        <f t="shared" si="24"/>
        <v>0</v>
      </c>
      <c r="L57" s="446">
        <f t="shared" si="24"/>
        <v>0</v>
      </c>
      <c r="M57" s="446">
        <f t="shared" si="24"/>
        <v>0</v>
      </c>
      <c r="N57" s="446">
        <f t="shared" si="24"/>
        <v>0</v>
      </c>
      <c r="O57" s="437">
        <f>SUM(C57:N57)</f>
        <v>0</v>
      </c>
    </row>
    <row r="58" spans="1:15" ht="13.8" thickBot="1" x14ac:dyDescent="0.3">
      <c r="A58" s="347" t="s">
        <v>97</v>
      </c>
      <c r="B58" s="348"/>
      <c r="C58" s="447">
        <f>C48+C57</f>
        <v>0</v>
      </c>
      <c r="D58" s="447">
        <f t="shared" ref="D58:O58" si="25">D48+D57</f>
        <v>0</v>
      </c>
      <c r="E58" s="447">
        <f t="shared" si="25"/>
        <v>0</v>
      </c>
      <c r="F58" s="447">
        <f t="shared" si="25"/>
        <v>0</v>
      </c>
      <c r="G58" s="447">
        <f t="shared" si="25"/>
        <v>0</v>
      </c>
      <c r="H58" s="447">
        <f t="shared" si="25"/>
        <v>0</v>
      </c>
      <c r="I58" s="447">
        <f t="shared" si="25"/>
        <v>0</v>
      </c>
      <c r="J58" s="447">
        <f t="shared" si="25"/>
        <v>0</v>
      </c>
      <c r="K58" s="447">
        <f t="shared" si="25"/>
        <v>0</v>
      </c>
      <c r="L58" s="447">
        <f t="shared" si="25"/>
        <v>0</v>
      </c>
      <c r="M58" s="447">
        <f t="shared" si="25"/>
        <v>0</v>
      </c>
      <c r="N58" s="447">
        <f t="shared" si="25"/>
        <v>0</v>
      </c>
      <c r="O58" s="448">
        <f t="shared" si="25"/>
        <v>0</v>
      </c>
    </row>
    <row r="59" spans="1:15" x14ac:dyDescent="0.25">
      <c r="A59" s="334" t="s">
        <v>339</v>
      </c>
    </row>
  </sheetData>
  <sheetProtection selectLockedCells="1"/>
  <mergeCells count="26">
    <mergeCell ref="A49:O49"/>
    <mergeCell ref="C21:N21"/>
    <mergeCell ref="C26:N26"/>
    <mergeCell ref="C31:N31"/>
    <mergeCell ref="C36:N36"/>
    <mergeCell ref="C41:N41"/>
    <mergeCell ref="C46:N46"/>
    <mergeCell ref="O21:O24"/>
    <mergeCell ref="O26:O29"/>
    <mergeCell ref="O31:O34"/>
    <mergeCell ref="O36:O39"/>
    <mergeCell ref="O41:O44"/>
    <mergeCell ref="A22:A25"/>
    <mergeCell ref="A27:A30"/>
    <mergeCell ref="A32:A35"/>
    <mergeCell ref="A37:A40"/>
    <mergeCell ref="A42:A45"/>
    <mergeCell ref="A12:A15"/>
    <mergeCell ref="O11:O14"/>
    <mergeCell ref="C6:N6"/>
    <mergeCell ref="C11:N11"/>
    <mergeCell ref="A17:A20"/>
    <mergeCell ref="C16:N16"/>
    <mergeCell ref="O16:O19"/>
    <mergeCell ref="O6:O9"/>
    <mergeCell ref="A7:A1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77"/>
  <sheetViews>
    <sheetView showGridLines="0" topLeftCell="A24" zoomScale="82" zoomScaleNormal="82" workbookViewId="0">
      <selection activeCell="A4" sqref="A4:XFD72"/>
    </sheetView>
  </sheetViews>
  <sheetFormatPr defaultColWidth="17.33203125" defaultRowHeight="15" customHeight="1" x14ac:dyDescent="0.25"/>
  <cols>
    <col min="1" max="1" width="33.5546875" customWidth="1"/>
    <col min="2" max="2" width="16.6640625" customWidth="1"/>
    <col min="3" max="3" width="15.44140625" customWidth="1"/>
    <col min="4" max="4" width="11" customWidth="1"/>
    <col min="5" max="5" width="13.88671875" customWidth="1"/>
    <col min="6" max="6" width="11.88671875" customWidth="1"/>
    <col min="7" max="7" width="12.6640625" customWidth="1"/>
    <col min="8" max="8" width="12.109375" customWidth="1"/>
    <col min="9" max="10" width="13" customWidth="1"/>
    <col min="11" max="11" width="11.6640625" customWidth="1"/>
    <col min="12" max="12" width="12.5546875" customWidth="1"/>
    <col min="13" max="13" width="13.88671875" customWidth="1"/>
    <col min="14" max="16" width="18.44140625" customWidth="1"/>
    <col min="17" max="17" width="10" customWidth="1"/>
    <col min="18" max="26" width="9.109375" customWidth="1"/>
    <col min="27" max="28" width="8.6640625" customWidth="1"/>
  </cols>
  <sheetData>
    <row r="1" spans="1:22" ht="23.4" x14ac:dyDescent="0.45">
      <c r="A1" s="12" t="s">
        <v>98</v>
      </c>
      <c r="B1" s="13"/>
      <c r="C1" s="329"/>
      <c r="D1" s="1" t="s">
        <v>99</v>
      </c>
      <c r="E1" s="331"/>
      <c r="F1" s="13"/>
      <c r="G1" s="13"/>
      <c r="H1" s="13"/>
      <c r="I1" s="13"/>
      <c r="J1" s="13"/>
      <c r="K1" s="13"/>
      <c r="L1" s="13"/>
      <c r="M1" s="13"/>
      <c r="N1" s="13"/>
      <c r="O1" s="13"/>
      <c r="P1" s="13"/>
      <c r="Q1" s="15"/>
    </row>
    <row r="2" spans="1:22" ht="23.4" x14ac:dyDescent="0.45">
      <c r="A2" s="12"/>
      <c r="B2" s="13"/>
      <c r="C2" s="332"/>
      <c r="D2" s="330" t="s">
        <v>55</v>
      </c>
      <c r="Q2" s="15"/>
    </row>
    <row r="3" spans="1:22" ht="15.75" customHeight="1" thickBot="1" x14ac:dyDescent="0.35">
      <c r="A3" s="13"/>
      <c r="B3" s="13"/>
      <c r="E3" s="13"/>
      <c r="F3" s="13"/>
      <c r="G3" s="15"/>
      <c r="H3" s="13"/>
      <c r="I3" s="13"/>
      <c r="J3" s="13"/>
      <c r="K3" s="13"/>
      <c r="L3" s="13"/>
      <c r="M3" s="13"/>
      <c r="N3" s="13"/>
      <c r="O3" s="13"/>
      <c r="P3" s="13"/>
      <c r="Q3" s="15"/>
    </row>
    <row r="4" spans="1:22" ht="15.75" customHeight="1" thickBot="1" x14ac:dyDescent="0.35">
      <c r="A4" s="241"/>
      <c r="B4" s="272">
        <f>'Projected Sales Forecast'!B9</f>
        <v>45748</v>
      </c>
      <c r="C4" s="273">
        <f>'Projected Sales Forecast'!C9</f>
        <v>45778</v>
      </c>
      <c r="D4" s="273">
        <f>'Projected Sales Forecast'!D9</f>
        <v>45809</v>
      </c>
      <c r="E4" s="273">
        <f>'Projected Sales Forecast'!E9</f>
        <v>45839</v>
      </c>
      <c r="F4" s="273">
        <f>'Projected Sales Forecast'!F9</f>
        <v>45870</v>
      </c>
      <c r="G4" s="273">
        <f>'Projected Sales Forecast'!G9</f>
        <v>45901</v>
      </c>
      <c r="H4" s="273">
        <f>'Projected Sales Forecast'!H9</f>
        <v>45931</v>
      </c>
      <c r="I4" s="273">
        <f>'Projected Sales Forecast'!I9</f>
        <v>45962</v>
      </c>
      <c r="J4" s="273">
        <f>'Projected Sales Forecast'!J9</f>
        <v>45992</v>
      </c>
      <c r="K4" s="273">
        <f>'Projected Sales Forecast'!K9</f>
        <v>46023</v>
      </c>
      <c r="L4" s="273">
        <f>'Projected Sales Forecast'!L9</f>
        <v>46054</v>
      </c>
      <c r="M4" s="274">
        <f>'Projected Sales Forecast'!M9</f>
        <v>46082</v>
      </c>
      <c r="N4" s="275" t="s">
        <v>100</v>
      </c>
      <c r="O4" s="275" t="s">
        <v>101</v>
      </c>
      <c r="P4" s="275" t="s">
        <v>102</v>
      </c>
      <c r="Q4" s="721" t="s">
        <v>103</v>
      </c>
      <c r="R4" s="721"/>
      <c r="S4" s="721"/>
      <c r="T4" s="721"/>
      <c r="U4" s="721"/>
      <c r="V4" s="721"/>
    </row>
    <row r="5" spans="1:22" ht="15" customHeight="1" x14ac:dyDescent="0.3">
      <c r="A5" s="18" t="s">
        <v>104</v>
      </c>
      <c r="B5" s="722"/>
      <c r="C5" s="723"/>
      <c r="D5" s="723"/>
      <c r="E5" s="723"/>
      <c r="F5" s="723"/>
      <c r="G5" s="723"/>
      <c r="H5" s="723"/>
      <c r="I5" s="723"/>
      <c r="J5" s="723"/>
      <c r="K5" s="723"/>
      <c r="L5" s="723"/>
      <c r="M5" s="723"/>
      <c r="N5" s="737"/>
      <c r="O5" s="738"/>
      <c r="P5" s="739"/>
      <c r="Q5" s="13"/>
      <c r="R5" s="236"/>
      <c r="S5" s="236"/>
      <c r="T5" s="236"/>
      <c r="U5" s="236"/>
      <c r="V5" s="236"/>
    </row>
    <row r="6" spans="1:22" ht="14.4" customHeight="1" x14ac:dyDescent="0.3">
      <c r="A6" s="252" t="str">
        <f>'Projected Sales Forecast'!A10</f>
        <v>Item/Product/Service #1</v>
      </c>
      <c r="B6" s="40">
        <f>'Projected Sales Forecast'!B12</f>
        <v>0</v>
      </c>
      <c r="C6" s="40">
        <f>'Projected Sales Forecast'!C12</f>
        <v>0</v>
      </c>
      <c r="D6" s="40">
        <f>'Projected Sales Forecast'!D12</f>
        <v>0</v>
      </c>
      <c r="E6" s="40">
        <f>'Projected Sales Forecast'!E12</f>
        <v>0</v>
      </c>
      <c r="F6" s="40">
        <f>'Projected Sales Forecast'!F12</f>
        <v>0</v>
      </c>
      <c r="G6" s="40">
        <f>'Projected Sales Forecast'!G12</f>
        <v>0</v>
      </c>
      <c r="H6" s="40">
        <f>'Projected Sales Forecast'!H12</f>
        <v>0</v>
      </c>
      <c r="I6" s="40">
        <f>'Projected Sales Forecast'!I12</f>
        <v>0</v>
      </c>
      <c r="J6" s="40">
        <f>'Projected Sales Forecast'!J12</f>
        <v>0</v>
      </c>
      <c r="K6" s="40">
        <f>'Projected Sales Forecast'!K12</f>
        <v>0</v>
      </c>
      <c r="L6" s="40">
        <f>'Projected Sales Forecast'!L12</f>
        <v>0</v>
      </c>
      <c r="M6" s="255">
        <f>'Projected Sales Forecast'!M12</f>
        <v>0</v>
      </c>
      <c r="N6" s="259">
        <f t="shared" ref="N6:N13" si="0">SUM(B6:M6)</f>
        <v>0</v>
      </c>
      <c r="O6" s="550"/>
      <c r="P6" s="550"/>
      <c r="Q6" s="13"/>
      <c r="R6" s="236"/>
      <c r="S6" s="236"/>
      <c r="T6" s="236"/>
      <c r="U6" s="236"/>
      <c r="V6" s="236"/>
    </row>
    <row r="7" spans="1:22" ht="14.4" customHeight="1" x14ac:dyDescent="0.3">
      <c r="A7" s="253" t="str">
        <f>'Projected Sales Forecast'!A14</f>
        <v>Item/Product/Service #2</v>
      </c>
      <c r="B7" s="41">
        <f>'Projected Sales Forecast'!B16</f>
        <v>0</v>
      </c>
      <c r="C7" s="41">
        <f>'Projected Sales Forecast'!C16</f>
        <v>0</v>
      </c>
      <c r="D7" s="41">
        <f>'Projected Sales Forecast'!D16</f>
        <v>0</v>
      </c>
      <c r="E7" s="41">
        <f>'Projected Sales Forecast'!E16</f>
        <v>0</v>
      </c>
      <c r="F7" s="41">
        <f>'Projected Sales Forecast'!F16</f>
        <v>0</v>
      </c>
      <c r="G7" s="41">
        <f>'Projected Sales Forecast'!G16</f>
        <v>0</v>
      </c>
      <c r="H7" s="41">
        <f>'Projected Sales Forecast'!H16</f>
        <v>0</v>
      </c>
      <c r="I7" s="41">
        <f>'Projected Sales Forecast'!I16</f>
        <v>0</v>
      </c>
      <c r="J7" s="41">
        <f>'Projected Sales Forecast'!J16</f>
        <v>0</v>
      </c>
      <c r="K7" s="41">
        <f>'Projected Sales Forecast'!K16</f>
        <v>0</v>
      </c>
      <c r="L7" s="41">
        <f>'Projected Sales Forecast'!L16</f>
        <v>0</v>
      </c>
      <c r="M7" s="256">
        <f>'Projected Sales Forecast'!M16</f>
        <v>0</v>
      </c>
      <c r="N7" s="259">
        <f t="shared" si="0"/>
        <v>0</v>
      </c>
      <c r="O7" s="550"/>
      <c r="P7" s="550"/>
      <c r="Q7" s="13"/>
      <c r="R7" s="236"/>
      <c r="S7" s="236"/>
      <c r="T7" s="236"/>
      <c r="U7" s="236"/>
      <c r="V7" s="236"/>
    </row>
    <row r="8" spans="1:22" ht="14.4" customHeight="1" x14ac:dyDescent="0.3">
      <c r="A8" s="253" t="str">
        <f>'Projected Sales Forecast'!A18</f>
        <v>Item/Product/Service #3</v>
      </c>
      <c r="B8" s="41">
        <f>'Projected Sales Forecast'!B20</f>
        <v>0</v>
      </c>
      <c r="C8" s="41">
        <f>'Projected Sales Forecast'!C20</f>
        <v>0</v>
      </c>
      <c r="D8" s="41">
        <f>'Projected Sales Forecast'!D20</f>
        <v>0</v>
      </c>
      <c r="E8" s="41">
        <f>'Projected Sales Forecast'!E20</f>
        <v>0</v>
      </c>
      <c r="F8" s="41">
        <f>'Projected Sales Forecast'!F20</f>
        <v>0</v>
      </c>
      <c r="G8" s="41">
        <f>'Projected Sales Forecast'!G20</f>
        <v>0</v>
      </c>
      <c r="H8" s="41">
        <f>'Projected Sales Forecast'!H20</f>
        <v>0</v>
      </c>
      <c r="I8" s="41">
        <f>'Projected Sales Forecast'!I20</f>
        <v>0</v>
      </c>
      <c r="J8" s="41">
        <f>'Projected Sales Forecast'!J20</f>
        <v>0</v>
      </c>
      <c r="K8" s="41">
        <f>'Projected Sales Forecast'!K20</f>
        <v>0</v>
      </c>
      <c r="L8" s="41">
        <f>'Projected Sales Forecast'!L20</f>
        <v>0</v>
      </c>
      <c r="M8" s="256">
        <f>'Projected Sales Forecast'!M20</f>
        <v>0</v>
      </c>
      <c r="N8" s="259">
        <f t="shared" si="0"/>
        <v>0</v>
      </c>
      <c r="O8" s="550"/>
      <c r="P8" s="550"/>
      <c r="Q8" s="13"/>
      <c r="R8" s="236"/>
      <c r="S8" s="236"/>
      <c r="T8" s="236"/>
      <c r="U8" s="236"/>
      <c r="V8" s="236"/>
    </row>
    <row r="9" spans="1:22" ht="14.4" customHeight="1" x14ac:dyDescent="0.3">
      <c r="A9" s="253" t="str">
        <f>'Projected Sales Forecast'!A22</f>
        <v>Item/Product/Service #4</v>
      </c>
      <c r="B9" s="41">
        <f>'Projected Sales Forecast'!B24</f>
        <v>0</v>
      </c>
      <c r="C9" s="41">
        <f>'Projected Sales Forecast'!C24</f>
        <v>0</v>
      </c>
      <c r="D9" s="41">
        <f>'Projected Sales Forecast'!D24</f>
        <v>0</v>
      </c>
      <c r="E9" s="41">
        <f>'Projected Sales Forecast'!E24</f>
        <v>0</v>
      </c>
      <c r="F9" s="41">
        <f>'Projected Sales Forecast'!F24</f>
        <v>0</v>
      </c>
      <c r="G9" s="41">
        <f>'Projected Sales Forecast'!G24</f>
        <v>0</v>
      </c>
      <c r="H9" s="41">
        <f>'Projected Sales Forecast'!H24</f>
        <v>0</v>
      </c>
      <c r="I9" s="41">
        <f>'Projected Sales Forecast'!I24</f>
        <v>0</v>
      </c>
      <c r="J9" s="41">
        <f>'Projected Sales Forecast'!J24</f>
        <v>0</v>
      </c>
      <c r="K9" s="41">
        <f>'Projected Sales Forecast'!K24</f>
        <v>0</v>
      </c>
      <c r="L9" s="41">
        <f>'Projected Sales Forecast'!L24</f>
        <v>0</v>
      </c>
      <c r="M9" s="256">
        <f>'Projected Sales Forecast'!M24</f>
        <v>0</v>
      </c>
      <c r="N9" s="259">
        <f t="shared" si="0"/>
        <v>0</v>
      </c>
      <c r="O9" s="550"/>
      <c r="P9" s="550"/>
      <c r="Q9" s="13"/>
      <c r="R9" s="236"/>
      <c r="S9" s="236"/>
      <c r="T9" s="236"/>
      <c r="U9" s="236"/>
      <c r="V9" s="236"/>
    </row>
    <row r="10" spans="1:22" ht="14.4" customHeight="1" x14ac:dyDescent="0.3">
      <c r="A10" s="253" t="str">
        <f>'Projected Sales Forecast'!A26</f>
        <v>Item/Product/Service #5</v>
      </c>
      <c r="B10" s="41">
        <f>'Projected Sales Forecast'!B28</f>
        <v>0</v>
      </c>
      <c r="C10" s="41">
        <f>'Projected Sales Forecast'!C28</f>
        <v>0</v>
      </c>
      <c r="D10" s="41">
        <f>'Projected Sales Forecast'!D28</f>
        <v>0</v>
      </c>
      <c r="E10" s="41">
        <f>'Projected Sales Forecast'!E28</f>
        <v>0</v>
      </c>
      <c r="F10" s="41">
        <f>'Projected Sales Forecast'!F28</f>
        <v>0</v>
      </c>
      <c r="G10" s="41">
        <f>'Projected Sales Forecast'!G28</f>
        <v>0</v>
      </c>
      <c r="H10" s="41">
        <f>'Projected Sales Forecast'!H28</f>
        <v>0</v>
      </c>
      <c r="I10" s="41">
        <f>'Projected Sales Forecast'!I28</f>
        <v>0</v>
      </c>
      <c r="J10" s="41">
        <f>'Projected Sales Forecast'!J28</f>
        <v>0</v>
      </c>
      <c r="K10" s="41">
        <f>'Projected Sales Forecast'!K28</f>
        <v>0</v>
      </c>
      <c r="L10" s="41">
        <f>'Projected Sales Forecast'!L28</f>
        <v>0</v>
      </c>
      <c r="M10" s="256">
        <f>'Projected Sales Forecast'!M28</f>
        <v>0</v>
      </c>
      <c r="N10" s="259">
        <f t="shared" si="0"/>
        <v>0</v>
      </c>
      <c r="O10" s="550"/>
      <c r="P10" s="550"/>
      <c r="Q10" s="13"/>
      <c r="R10" s="236"/>
      <c r="S10" s="236"/>
      <c r="T10" s="236"/>
      <c r="U10" s="236"/>
      <c r="V10" s="236"/>
    </row>
    <row r="11" spans="1:22" ht="14.4" customHeight="1" x14ac:dyDescent="0.3">
      <c r="A11" s="253" t="str">
        <f>'Projected Sales Forecast'!A30</f>
        <v>Item/Product/Service #6</v>
      </c>
      <c r="B11" s="41">
        <f>'Projected Sales Forecast'!B32</f>
        <v>0</v>
      </c>
      <c r="C11" s="41">
        <f>'Projected Sales Forecast'!C32</f>
        <v>0</v>
      </c>
      <c r="D11" s="41">
        <f>'Projected Sales Forecast'!D32</f>
        <v>0</v>
      </c>
      <c r="E11" s="41">
        <f>'Projected Sales Forecast'!E32</f>
        <v>0</v>
      </c>
      <c r="F11" s="41">
        <f>'Projected Sales Forecast'!F32</f>
        <v>0</v>
      </c>
      <c r="G11" s="41">
        <f>'Projected Sales Forecast'!G32</f>
        <v>0</v>
      </c>
      <c r="H11" s="41">
        <f>'Projected Sales Forecast'!H32</f>
        <v>0</v>
      </c>
      <c r="I11" s="41">
        <f>'Projected Sales Forecast'!I32</f>
        <v>0</v>
      </c>
      <c r="J11" s="41">
        <f>'Projected Sales Forecast'!J32</f>
        <v>0</v>
      </c>
      <c r="K11" s="41">
        <f>'Projected Sales Forecast'!K32</f>
        <v>0</v>
      </c>
      <c r="L11" s="41">
        <f>'Projected Sales Forecast'!L32</f>
        <v>0</v>
      </c>
      <c r="M11" s="256">
        <f>'Projected Sales Forecast'!M32</f>
        <v>0</v>
      </c>
      <c r="N11" s="259">
        <f t="shared" si="0"/>
        <v>0</v>
      </c>
      <c r="O11" s="550"/>
      <c r="P11" s="550"/>
      <c r="Q11" s="13"/>
      <c r="R11" s="236"/>
      <c r="S11" s="236"/>
      <c r="T11" s="236"/>
      <c r="U11" s="236"/>
      <c r="V11" s="236"/>
    </row>
    <row r="12" spans="1:22" ht="14.4" customHeight="1" x14ac:dyDescent="0.3">
      <c r="A12" s="253" t="str">
        <f>'Projected Sales Forecast'!A34</f>
        <v>Item/Product/Service #7</v>
      </c>
      <c r="B12" s="41">
        <f>'Projected Sales Forecast'!B36</f>
        <v>0</v>
      </c>
      <c r="C12" s="41">
        <f>'Projected Sales Forecast'!C36</f>
        <v>0</v>
      </c>
      <c r="D12" s="41">
        <f>'Projected Sales Forecast'!D36</f>
        <v>0</v>
      </c>
      <c r="E12" s="41">
        <f>'Projected Sales Forecast'!E36</f>
        <v>0</v>
      </c>
      <c r="F12" s="41">
        <f>'Projected Sales Forecast'!F36</f>
        <v>0</v>
      </c>
      <c r="G12" s="41">
        <f>'Projected Sales Forecast'!G36</f>
        <v>0</v>
      </c>
      <c r="H12" s="41">
        <f>'Projected Sales Forecast'!H36</f>
        <v>0</v>
      </c>
      <c r="I12" s="41">
        <f>'Projected Sales Forecast'!I36</f>
        <v>0</v>
      </c>
      <c r="J12" s="41">
        <f>'Projected Sales Forecast'!J36</f>
        <v>0</v>
      </c>
      <c r="K12" s="41">
        <f>'Projected Sales Forecast'!K36</f>
        <v>0</v>
      </c>
      <c r="L12" s="41">
        <f>'Projected Sales Forecast'!L36</f>
        <v>0</v>
      </c>
      <c r="M12" s="256">
        <f>'Projected Sales Forecast'!M36</f>
        <v>0</v>
      </c>
      <c r="N12" s="259">
        <f t="shared" si="0"/>
        <v>0</v>
      </c>
      <c r="O12" s="550"/>
      <c r="P12" s="550"/>
      <c r="Q12" s="13"/>
      <c r="R12" s="13"/>
      <c r="S12" s="13"/>
      <c r="T12" s="13"/>
      <c r="U12" s="13"/>
      <c r="V12" s="13"/>
    </row>
    <row r="13" spans="1:22" ht="14.4" customHeight="1" thickBot="1" x14ac:dyDescent="0.35">
      <c r="A13" s="253"/>
      <c r="B13" s="41"/>
      <c r="C13" s="42"/>
      <c r="D13" s="42"/>
      <c r="E13" s="42"/>
      <c r="F13" s="42"/>
      <c r="G13" s="42"/>
      <c r="H13" s="42"/>
      <c r="I13" s="42"/>
      <c r="J13" s="42"/>
      <c r="K13" s="42"/>
      <c r="L13" s="42"/>
      <c r="M13" s="257"/>
      <c r="N13" s="259">
        <f t="shared" si="0"/>
        <v>0</v>
      </c>
      <c r="O13" s="551"/>
      <c r="P13" s="551"/>
      <c r="Q13" s="13"/>
      <c r="R13" s="13"/>
      <c r="S13" s="13"/>
      <c r="T13" s="13"/>
      <c r="U13" s="13"/>
      <c r="V13" s="13"/>
    </row>
    <row r="14" spans="1:22" ht="16.2" customHeight="1" thickBot="1" x14ac:dyDescent="0.35">
      <c r="A14" s="262" t="s">
        <v>105</v>
      </c>
      <c r="B14" s="254">
        <f t="shared" ref="B14:M14" si="1">SUM(B6:B13)</f>
        <v>0</v>
      </c>
      <c r="C14" s="254">
        <f t="shared" si="1"/>
        <v>0</v>
      </c>
      <c r="D14" s="254">
        <f t="shared" si="1"/>
        <v>0</v>
      </c>
      <c r="E14" s="254">
        <f t="shared" si="1"/>
        <v>0</v>
      </c>
      <c r="F14" s="254">
        <f t="shared" si="1"/>
        <v>0</v>
      </c>
      <c r="G14" s="254">
        <f t="shared" si="1"/>
        <v>0</v>
      </c>
      <c r="H14" s="254">
        <f t="shared" si="1"/>
        <v>0</v>
      </c>
      <c r="I14" s="254">
        <f t="shared" si="1"/>
        <v>0</v>
      </c>
      <c r="J14" s="254">
        <f t="shared" si="1"/>
        <v>0</v>
      </c>
      <c r="K14" s="254">
        <f t="shared" si="1"/>
        <v>0</v>
      </c>
      <c r="L14" s="254">
        <f t="shared" si="1"/>
        <v>0</v>
      </c>
      <c r="M14" s="258">
        <f t="shared" si="1"/>
        <v>0</v>
      </c>
      <c r="N14" s="260">
        <f>SUM(B14:M14)</f>
        <v>0</v>
      </c>
      <c r="O14" s="261">
        <f>SUM(O6:O13)</f>
        <v>0</v>
      </c>
      <c r="P14" s="261">
        <f>SUM(P6:P13)</f>
        <v>0</v>
      </c>
      <c r="Q14" s="13"/>
      <c r="R14" s="13"/>
      <c r="S14" s="13"/>
      <c r="T14" s="13"/>
      <c r="U14" s="13"/>
      <c r="V14" s="13"/>
    </row>
    <row r="15" spans="1:22" ht="14.4" x14ac:dyDescent="0.3">
      <c r="A15" s="23" t="s">
        <v>106</v>
      </c>
      <c r="B15" s="724" t="s">
        <v>107</v>
      </c>
      <c r="C15" s="725"/>
      <c r="D15" s="725"/>
      <c r="E15" s="725"/>
      <c r="F15" s="725"/>
      <c r="G15" s="725"/>
      <c r="H15" s="725"/>
      <c r="I15" s="725"/>
      <c r="J15" s="725"/>
      <c r="K15" s="725"/>
      <c r="L15" s="725"/>
      <c r="M15" s="725"/>
      <c r="N15" s="726"/>
      <c r="O15" s="727"/>
      <c r="P15" s="728"/>
      <c r="Q15" s="13"/>
      <c r="R15" s="13"/>
      <c r="S15" s="13"/>
      <c r="T15" s="13"/>
      <c r="U15" s="13"/>
      <c r="V15" s="13"/>
    </row>
    <row r="16" spans="1:22" ht="14.4" x14ac:dyDescent="0.3">
      <c r="A16" s="252" t="str">
        <f t="shared" ref="A16:A23" si="2">A6</f>
        <v>Item/Product/Service #1</v>
      </c>
      <c r="B16" s="43">
        <f>'Cost of Goods Forecast '!B10</f>
        <v>0</v>
      </c>
      <c r="C16" s="43">
        <f>'Cost of Goods Forecast '!C10</f>
        <v>0</v>
      </c>
      <c r="D16" s="43">
        <f>'Cost of Goods Forecast '!D10</f>
        <v>0</v>
      </c>
      <c r="E16" s="43">
        <f>'Cost of Goods Forecast '!E10</f>
        <v>0</v>
      </c>
      <c r="F16" s="43">
        <f>'Cost of Goods Forecast '!F10</f>
        <v>0</v>
      </c>
      <c r="G16" s="43">
        <f>'Cost of Goods Forecast '!G10</f>
        <v>0</v>
      </c>
      <c r="H16" s="43">
        <f>'Cost of Goods Forecast '!H10</f>
        <v>0</v>
      </c>
      <c r="I16" s="43">
        <f>'Cost of Goods Forecast '!I10</f>
        <v>0</v>
      </c>
      <c r="J16" s="43">
        <f>'Cost of Goods Forecast '!J10</f>
        <v>0</v>
      </c>
      <c r="K16" s="43">
        <f>'Cost of Goods Forecast '!K10</f>
        <v>0</v>
      </c>
      <c r="L16" s="43">
        <f>'Cost of Goods Forecast '!L10</f>
        <v>0</v>
      </c>
      <c r="M16" s="267">
        <f>'Cost of Goods Forecast '!M10</f>
        <v>0</v>
      </c>
      <c r="N16" s="291">
        <f t="shared" ref="N16:N23" si="3">SUM(B16:M16)</f>
        <v>0</v>
      </c>
      <c r="O16" s="552"/>
      <c r="P16" s="552"/>
      <c r="Q16" s="13"/>
      <c r="R16" s="13"/>
      <c r="S16" s="13"/>
      <c r="T16" s="13"/>
      <c r="U16" s="13"/>
      <c r="V16" s="13"/>
    </row>
    <row r="17" spans="1:22" ht="14.4" x14ac:dyDescent="0.3">
      <c r="A17" s="252" t="str">
        <f t="shared" si="2"/>
        <v>Item/Product/Service #2</v>
      </c>
      <c r="B17" s="43">
        <f>'Cost of Goods Forecast '!B14</f>
        <v>0</v>
      </c>
      <c r="C17" s="43">
        <f>'Cost of Goods Forecast '!C14</f>
        <v>0</v>
      </c>
      <c r="D17" s="43">
        <f>'Cost of Goods Forecast '!D14</f>
        <v>0</v>
      </c>
      <c r="E17" s="43">
        <f>'Cost of Goods Forecast '!E14</f>
        <v>0</v>
      </c>
      <c r="F17" s="43">
        <f>'Cost of Goods Forecast '!F14</f>
        <v>0</v>
      </c>
      <c r="G17" s="43">
        <f>'Cost of Goods Forecast '!G14</f>
        <v>0</v>
      </c>
      <c r="H17" s="43">
        <f>'Cost of Goods Forecast '!H14</f>
        <v>0</v>
      </c>
      <c r="I17" s="43">
        <f>'Cost of Goods Forecast '!I14</f>
        <v>0</v>
      </c>
      <c r="J17" s="43">
        <f>'Cost of Goods Forecast '!J14</f>
        <v>0</v>
      </c>
      <c r="K17" s="43">
        <f>'Cost of Goods Forecast '!K14</f>
        <v>0</v>
      </c>
      <c r="L17" s="43">
        <f>'Cost of Goods Forecast '!L14</f>
        <v>0</v>
      </c>
      <c r="M17" s="267">
        <f>'Cost of Goods Forecast '!M14</f>
        <v>0</v>
      </c>
      <c r="N17" s="259">
        <f t="shared" si="3"/>
        <v>0</v>
      </c>
      <c r="O17" s="550"/>
      <c r="P17" s="550"/>
      <c r="Q17" s="13"/>
      <c r="R17" s="13"/>
      <c r="S17" s="13"/>
      <c r="T17" s="13"/>
      <c r="U17" s="13"/>
      <c r="V17" s="13"/>
    </row>
    <row r="18" spans="1:22" ht="14.4" x14ac:dyDescent="0.3">
      <c r="A18" s="252" t="str">
        <f t="shared" si="2"/>
        <v>Item/Product/Service #3</v>
      </c>
      <c r="B18" s="43">
        <f>'Cost of Goods Forecast '!B18</f>
        <v>0</v>
      </c>
      <c r="C18" s="43">
        <f>'Cost of Goods Forecast '!C18</f>
        <v>0</v>
      </c>
      <c r="D18" s="43">
        <f>'Cost of Goods Forecast '!D18</f>
        <v>0</v>
      </c>
      <c r="E18" s="43">
        <f>'Cost of Goods Forecast '!E18</f>
        <v>0</v>
      </c>
      <c r="F18" s="43">
        <f>'Cost of Goods Forecast '!F18</f>
        <v>0</v>
      </c>
      <c r="G18" s="43">
        <f>'Cost of Goods Forecast '!G18</f>
        <v>0</v>
      </c>
      <c r="H18" s="43">
        <f>'Cost of Goods Forecast '!H18</f>
        <v>0</v>
      </c>
      <c r="I18" s="43">
        <f>'Cost of Goods Forecast '!I18</f>
        <v>0</v>
      </c>
      <c r="J18" s="43">
        <f>'Cost of Goods Forecast '!J18</f>
        <v>0</v>
      </c>
      <c r="K18" s="43">
        <f>'Cost of Goods Forecast '!K18</f>
        <v>0</v>
      </c>
      <c r="L18" s="43">
        <f>'Cost of Goods Forecast '!L18</f>
        <v>0</v>
      </c>
      <c r="M18" s="267">
        <f>'Cost of Goods Forecast '!M18</f>
        <v>0</v>
      </c>
      <c r="N18" s="259">
        <f t="shared" si="3"/>
        <v>0</v>
      </c>
      <c r="O18" s="550"/>
      <c r="P18" s="550"/>
      <c r="Q18" s="13"/>
      <c r="R18" s="13"/>
      <c r="S18" s="13"/>
      <c r="T18" s="13"/>
      <c r="U18" s="13"/>
      <c r="V18" s="13"/>
    </row>
    <row r="19" spans="1:22" ht="14.4" x14ac:dyDescent="0.3">
      <c r="A19" s="252" t="str">
        <f t="shared" si="2"/>
        <v>Item/Product/Service #4</v>
      </c>
      <c r="B19" s="43">
        <f>'Cost of Goods Forecast '!B22</f>
        <v>0</v>
      </c>
      <c r="C19" s="43">
        <f>'Cost of Goods Forecast '!C22</f>
        <v>0</v>
      </c>
      <c r="D19" s="43">
        <f>'Cost of Goods Forecast '!D22</f>
        <v>0</v>
      </c>
      <c r="E19" s="43">
        <f>'Cost of Goods Forecast '!E22</f>
        <v>0</v>
      </c>
      <c r="F19" s="43">
        <f>'Cost of Goods Forecast '!F22</f>
        <v>0</v>
      </c>
      <c r="G19" s="43">
        <f>'Cost of Goods Forecast '!G22</f>
        <v>0</v>
      </c>
      <c r="H19" s="43">
        <f>'Cost of Goods Forecast '!H22</f>
        <v>0</v>
      </c>
      <c r="I19" s="43">
        <f>'Cost of Goods Forecast '!I22</f>
        <v>0</v>
      </c>
      <c r="J19" s="43">
        <f>'Cost of Goods Forecast '!J22</f>
        <v>0</v>
      </c>
      <c r="K19" s="43">
        <f>'Cost of Goods Forecast '!K22</f>
        <v>0</v>
      </c>
      <c r="L19" s="43">
        <f>'Cost of Goods Forecast '!L22</f>
        <v>0</v>
      </c>
      <c r="M19" s="267">
        <f>'Cost of Goods Forecast '!M22</f>
        <v>0</v>
      </c>
      <c r="N19" s="259">
        <f t="shared" si="3"/>
        <v>0</v>
      </c>
      <c r="O19" s="550"/>
      <c r="P19" s="550"/>
      <c r="Q19" s="13"/>
      <c r="R19" s="13"/>
      <c r="S19" s="13"/>
      <c r="T19" s="13"/>
      <c r="U19" s="13"/>
      <c r="V19" s="13"/>
    </row>
    <row r="20" spans="1:22" ht="14.4" x14ac:dyDescent="0.3">
      <c r="A20" s="252" t="str">
        <f t="shared" si="2"/>
        <v>Item/Product/Service #5</v>
      </c>
      <c r="B20" s="43">
        <f>'Cost of Goods Forecast '!B26</f>
        <v>0</v>
      </c>
      <c r="C20" s="43">
        <f>'Cost of Goods Forecast '!C26</f>
        <v>0</v>
      </c>
      <c r="D20" s="43">
        <f>'Cost of Goods Forecast '!D26</f>
        <v>0</v>
      </c>
      <c r="E20" s="43">
        <f>'Cost of Goods Forecast '!E26</f>
        <v>0</v>
      </c>
      <c r="F20" s="43">
        <f>'Cost of Goods Forecast '!F26</f>
        <v>0</v>
      </c>
      <c r="G20" s="43">
        <f>'Cost of Goods Forecast '!G26</f>
        <v>0</v>
      </c>
      <c r="H20" s="43">
        <f>'Cost of Goods Forecast '!H26</f>
        <v>0</v>
      </c>
      <c r="I20" s="43">
        <f>'Cost of Goods Forecast '!I26</f>
        <v>0</v>
      </c>
      <c r="J20" s="43">
        <f>'Cost of Goods Forecast '!J26</f>
        <v>0</v>
      </c>
      <c r="K20" s="43">
        <f>'Cost of Goods Forecast '!K26</f>
        <v>0</v>
      </c>
      <c r="L20" s="43">
        <f>'Cost of Goods Forecast '!L26</f>
        <v>0</v>
      </c>
      <c r="M20" s="267">
        <f>'Cost of Goods Forecast '!M26</f>
        <v>0</v>
      </c>
      <c r="N20" s="259">
        <f t="shared" si="3"/>
        <v>0</v>
      </c>
      <c r="O20" s="550"/>
      <c r="P20" s="550"/>
      <c r="Q20" s="13"/>
      <c r="R20" s="13"/>
      <c r="S20" s="13"/>
      <c r="T20" s="13"/>
      <c r="U20" s="13"/>
      <c r="V20" s="13"/>
    </row>
    <row r="21" spans="1:22" ht="15" customHeight="1" x14ac:dyDescent="0.3">
      <c r="A21" s="252" t="str">
        <f t="shared" si="2"/>
        <v>Item/Product/Service #6</v>
      </c>
      <c r="B21" s="43">
        <f>'Cost of Goods Forecast '!B30</f>
        <v>0</v>
      </c>
      <c r="C21" s="43">
        <f>'Cost of Goods Forecast '!C30</f>
        <v>0</v>
      </c>
      <c r="D21" s="43">
        <f>'Cost of Goods Forecast '!D30</f>
        <v>0</v>
      </c>
      <c r="E21" s="43">
        <f>'Cost of Goods Forecast '!E30</f>
        <v>0</v>
      </c>
      <c r="F21" s="43">
        <f>'Cost of Goods Forecast '!F30</f>
        <v>0</v>
      </c>
      <c r="G21" s="43">
        <f>'Cost of Goods Forecast '!G30</f>
        <v>0</v>
      </c>
      <c r="H21" s="43">
        <f>'Cost of Goods Forecast '!H30</f>
        <v>0</v>
      </c>
      <c r="I21" s="43">
        <f>'Cost of Goods Forecast '!I30</f>
        <v>0</v>
      </c>
      <c r="J21" s="43">
        <f>'Cost of Goods Forecast '!J30</f>
        <v>0</v>
      </c>
      <c r="K21" s="43">
        <f>'Cost of Goods Forecast '!K30</f>
        <v>0</v>
      </c>
      <c r="L21" s="43">
        <f>'Cost of Goods Forecast '!L30</f>
        <v>0</v>
      </c>
      <c r="M21" s="267">
        <f>'Cost of Goods Forecast '!M30</f>
        <v>0</v>
      </c>
      <c r="N21" s="259">
        <f t="shared" si="3"/>
        <v>0</v>
      </c>
      <c r="O21" s="550"/>
      <c r="P21" s="550"/>
      <c r="Q21" s="13"/>
      <c r="R21" s="13"/>
      <c r="S21" s="13"/>
      <c r="T21" s="13"/>
      <c r="U21" s="13"/>
      <c r="V21" s="13"/>
    </row>
    <row r="22" spans="1:22" ht="14.4" x14ac:dyDescent="0.3">
      <c r="A22" s="252" t="str">
        <f t="shared" si="2"/>
        <v>Item/Product/Service #7</v>
      </c>
      <c r="B22" s="43">
        <f>'Cost of Goods Forecast '!B34</f>
        <v>0</v>
      </c>
      <c r="C22" s="43">
        <f>'Cost of Goods Forecast '!C34</f>
        <v>0</v>
      </c>
      <c r="D22" s="43">
        <f>'Cost of Goods Forecast '!D34</f>
        <v>0</v>
      </c>
      <c r="E22" s="43">
        <f>'Cost of Goods Forecast '!E34</f>
        <v>0</v>
      </c>
      <c r="F22" s="43">
        <f>'Cost of Goods Forecast '!F34</f>
        <v>0</v>
      </c>
      <c r="G22" s="43">
        <f>'Cost of Goods Forecast '!G34</f>
        <v>0</v>
      </c>
      <c r="H22" s="43">
        <f>'Cost of Goods Forecast '!H34</f>
        <v>0</v>
      </c>
      <c r="I22" s="43">
        <f>'Cost of Goods Forecast '!I34</f>
        <v>0</v>
      </c>
      <c r="J22" s="43">
        <f>'Cost of Goods Forecast '!J34</f>
        <v>0</v>
      </c>
      <c r="K22" s="43">
        <f>'Cost of Goods Forecast '!K34</f>
        <v>0</v>
      </c>
      <c r="L22" s="43">
        <f>'Cost of Goods Forecast '!L34</f>
        <v>0</v>
      </c>
      <c r="M22" s="267">
        <f>'Cost of Goods Forecast '!M34</f>
        <v>0</v>
      </c>
      <c r="N22" s="259">
        <f t="shared" si="3"/>
        <v>0</v>
      </c>
      <c r="O22" s="550"/>
      <c r="P22" s="550"/>
      <c r="Q22" s="13"/>
      <c r="R22" s="13"/>
      <c r="S22" s="13"/>
      <c r="T22" s="13"/>
      <c r="U22" s="13"/>
      <c r="V22" s="13"/>
    </row>
    <row r="23" spans="1:22" ht="15.75" customHeight="1" thickBot="1" x14ac:dyDescent="0.35">
      <c r="A23" s="263">
        <f t="shared" si="2"/>
        <v>0</v>
      </c>
      <c r="B23" s="266">
        <f t="shared" ref="B23:M23" si="4">B13*0.5</f>
        <v>0</v>
      </c>
      <c r="C23" s="266">
        <f t="shared" si="4"/>
        <v>0</v>
      </c>
      <c r="D23" s="266">
        <f t="shared" si="4"/>
        <v>0</v>
      </c>
      <c r="E23" s="266">
        <f t="shared" si="4"/>
        <v>0</v>
      </c>
      <c r="F23" s="266">
        <f t="shared" si="4"/>
        <v>0</v>
      </c>
      <c r="G23" s="266">
        <f t="shared" si="4"/>
        <v>0</v>
      </c>
      <c r="H23" s="266">
        <f t="shared" si="4"/>
        <v>0</v>
      </c>
      <c r="I23" s="266">
        <f t="shared" si="4"/>
        <v>0</v>
      </c>
      <c r="J23" s="266">
        <f t="shared" si="4"/>
        <v>0</v>
      </c>
      <c r="K23" s="266">
        <f t="shared" si="4"/>
        <v>0</v>
      </c>
      <c r="L23" s="266">
        <f t="shared" si="4"/>
        <v>0</v>
      </c>
      <c r="M23" s="268">
        <f t="shared" si="4"/>
        <v>0</v>
      </c>
      <c r="N23" s="269">
        <f t="shared" si="3"/>
        <v>0</v>
      </c>
      <c r="O23" s="553"/>
      <c r="P23" s="553"/>
      <c r="Q23" s="13"/>
      <c r="R23" s="13"/>
      <c r="S23" s="13"/>
      <c r="T23" s="13"/>
      <c r="U23" s="13"/>
      <c r="V23" s="13"/>
    </row>
    <row r="24" spans="1:22" ht="15.75" customHeight="1" thickBot="1" x14ac:dyDescent="0.35">
      <c r="A24" s="265" t="s">
        <v>108</v>
      </c>
      <c r="B24" s="276">
        <f t="shared" ref="B24:M24" si="5">SUM(B16:B23)</f>
        <v>0</v>
      </c>
      <c r="C24" s="277">
        <f t="shared" si="5"/>
        <v>0</v>
      </c>
      <c r="D24" s="277">
        <f t="shared" si="5"/>
        <v>0</v>
      </c>
      <c r="E24" s="277">
        <f t="shared" si="5"/>
        <v>0</v>
      </c>
      <c r="F24" s="277">
        <f t="shared" si="5"/>
        <v>0</v>
      </c>
      <c r="G24" s="277">
        <f t="shared" si="5"/>
        <v>0</v>
      </c>
      <c r="H24" s="277">
        <f t="shared" si="5"/>
        <v>0</v>
      </c>
      <c r="I24" s="277">
        <f t="shared" si="5"/>
        <v>0</v>
      </c>
      <c r="J24" s="277">
        <f t="shared" si="5"/>
        <v>0</v>
      </c>
      <c r="K24" s="277">
        <f t="shared" si="5"/>
        <v>0</v>
      </c>
      <c r="L24" s="277">
        <f t="shared" si="5"/>
        <v>0</v>
      </c>
      <c r="M24" s="278">
        <f t="shared" si="5"/>
        <v>0</v>
      </c>
      <c r="N24" s="270">
        <f>SUM(B24:M24)</f>
        <v>0</v>
      </c>
      <c r="O24" s="292">
        <f>SUM(O16:O23)</f>
        <v>0</v>
      </c>
      <c r="P24" s="270">
        <f>SUM(P16:P23)</f>
        <v>0</v>
      </c>
      <c r="Q24" s="13"/>
      <c r="R24" s="13"/>
      <c r="S24" s="13"/>
      <c r="T24" s="13"/>
      <c r="U24" s="13"/>
      <c r="V24" s="13"/>
    </row>
    <row r="25" spans="1:22" ht="15.75" customHeight="1" thickBot="1" x14ac:dyDescent="0.35">
      <c r="A25" s="264" t="s">
        <v>109</v>
      </c>
      <c r="B25" s="279">
        <f t="shared" ref="B25:M25" si="6">B14-B24</f>
        <v>0</v>
      </c>
      <c r="C25" s="279">
        <f t="shared" si="6"/>
        <v>0</v>
      </c>
      <c r="D25" s="279">
        <f t="shared" si="6"/>
        <v>0</v>
      </c>
      <c r="E25" s="279">
        <f t="shared" si="6"/>
        <v>0</v>
      </c>
      <c r="F25" s="279">
        <f t="shared" si="6"/>
        <v>0</v>
      </c>
      <c r="G25" s="279">
        <f t="shared" si="6"/>
        <v>0</v>
      </c>
      <c r="H25" s="279">
        <f t="shared" si="6"/>
        <v>0</v>
      </c>
      <c r="I25" s="279">
        <f t="shared" si="6"/>
        <v>0</v>
      </c>
      <c r="J25" s="279">
        <f t="shared" si="6"/>
        <v>0</v>
      </c>
      <c r="K25" s="279">
        <f t="shared" si="6"/>
        <v>0</v>
      </c>
      <c r="L25" s="279">
        <f t="shared" si="6"/>
        <v>0</v>
      </c>
      <c r="M25" s="280">
        <f t="shared" si="6"/>
        <v>0</v>
      </c>
      <c r="N25" s="271">
        <f>SUM(B25:M25)</f>
        <v>0</v>
      </c>
      <c r="O25" s="271">
        <f>O14-O24</f>
        <v>0</v>
      </c>
      <c r="P25" s="271">
        <f>P14-P24</f>
        <v>0</v>
      </c>
      <c r="Q25" s="13"/>
      <c r="R25" s="13"/>
      <c r="S25" s="13"/>
      <c r="T25" s="13"/>
      <c r="U25" s="13"/>
      <c r="V25" s="13"/>
    </row>
    <row r="26" spans="1:22" ht="15.75" customHeight="1" thickBot="1" x14ac:dyDescent="0.35">
      <c r="A26" s="285" t="s">
        <v>110</v>
      </c>
      <c r="B26" s="283" t="e">
        <f t="shared" ref="B26:M26" si="7">B25/B14</f>
        <v>#DIV/0!</v>
      </c>
      <c r="C26" s="284" t="e">
        <f t="shared" si="7"/>
        <v>#DIV/0!</v>
      </c>
      <c r="D26" s="284" t="e">
        <f t="shared" si="7"/>
        <v>#DIV/0!</v>
      </c>
      <c r="E26" s="284" t="e">
        <f t="shared" si="7"/>
        <v>#DIV/0!</v>
      </c>
      <c r="F26" s="284" t="e">
        <f t="shared" si="7"/>
        <v>#DIV/0!</v>
      </c>
      <c r="G26" s="284" t="e">
        <f t="shared" si="7"/>
        <v>#DIV/0!</v>
      </c>
      <c r="H26" s="284" t="e">
        <f t="shared" si="7"/>
        <v>#DIV/0!</v>
      </c>
      <c r="I26" s="282" t="e">
        <f t="shared" si="7"/>
        <v>#DIV/0!</v>
      </c>
      <c r="J26" s="284" t="e">
        <f t="shared" si="7"/>
        <v>#DIV/0!</v>
      </c>
      <c r="K26" s="284" t="e">
        <f t="shared" si="7"/>
        <v>#DIV/0!</v>
      </c>
      <c r="L26" s="282" t="e">
        <f t="shared" si="7"/>
        <v>#DIV/0!</v>
      </c>
      <c r="M26" s="281" t="e">
        <f t="shared" si="7"/>
        <v>#DIV/0!</v>
      </c>
      <c r="N26" s="729"/>
      <c r="O26" s="730"/>
      <c r="P26" s="731"/>
      <c r="Q26" s="13"/>
      <c r="R26" s="13"/>
      <c r="S26" s="13"/>
      <c r="T26" s="13"/>
      <c r="U26" s="13"/>
      <c r="V26" s="13"/>
    </row>
    <row r="27" spans="1:22" ht="15.75" customHeight="1" thickBot="1" x14ac:dyDescent="0.35">
      <c r="A27" s="286" t="s">
        <v>111</v>
      </c>
      <c r="B27" s="732"/>
      <c r="C27" s="733"/>
      <c r="D27" s="733"/>
      <c r="E27" s="733"/>
      <c r="F27" s="733"/>
      <c r="G27" s="733"/>
      <c r="H27" s="733"/>
      <c r="I27" s="733"/>
      <c r="J27" s="733"/>
      <c r="K27" s="733"/>
      <c r="L27" s="733"/>
      <c r="M27" s="733"/>
      <c r="N27" s="734"/>
      <c r="O27" s="735"/>
      <c r="P27" s="736"/>
      <c r="Q27" s="13"/>
      <c r="R27" s="13"/>
      <c r="S27" s="13"/>
      <c r="T27" s="13"/>
      <c r="U27" s="13"/>
      <c r="V27" s="13"/>
    </row>
    <row r="28" spans="1:22" ht="14.4" x14ac:dyDescent="0.3">
      <c r="A28" s="287" t="s">
        <v>112</v>
      </c>
      <c r="B28" s="529"/>
      <c r="C28" s="529"/>
      <c r="D28" s="529"/>
      <c r="E28" s="529"/>
      <c r="F28" s="529"/>
      <c r="G28" s="529"/>
      <c r="H28" s="529"/>
      <c r="I28" s="529"/>
      <c r="J28" s="529"/>
      <c r="K28" s="529"/>
      <c r="L28" s="529"/>
      <c r="M28" s="530"/>
      <c r="N28" s="293">
        <f t="shared" ref="N28:N30" si="8">SUM(B28:M28)</f>
        <v>0</v>
      </c>
      <c r="O28" s="554"/>
      <c r="P28" s="554"/>
      <c r="Q28" s="13"/>
      <c r="R28" s="37"/>
      <c r="S28" s="236"/>
      <c r="T28" s="236"/>
      <c r="U28" s="236"/>
      <c r="V28" s="236"/>
    </row>
    <row r="29" spans="1:22" ht="15.9" customHeight="1" x14ac:dyDescent="0.3">
      <c r="A29" s="288" t="s">
        <v>113</v>
      </c>
      <c r="B29" s="531"/>
      <c r="C29" s="531"/>
      <c r="D29" s="531"/>
      <c r="E29" s="531"/>
      <c r="F29" s="531"/>
      <c r="G29" s="531"/>
      <c r="H29" s="531"/>
      <c r="I29" s="531"/>
      <c r="J29" s="531"/>
      <c r="K29" s="531"/>
      <c r="L29" s="531"/>
      <c r="M29" s="532"/>
      <c r="N29" s="294">
        <f t="shared" si="8"/>
        <v>0</v>
      </c>
      <c r="O29" s="555"/>
      <c r="P29" s="555"/>
      <c r="Q29" s="13"/>
      <c r="R29" s="236"/>
      <c r="S29" s="236"/>
      <c r="T29" s="236"/>
      <c r="U29" s="236"/>
      <c r="V29" s="236"/>
    </row>
    <row r="30" spans="1:22" ht="14.4" x14ac:dyDescent="0.3">
      <c r="A30" s="289" t="s">
        <v>114</v>
      </c>
      <c r="B30" s="531"/>
      <c r="C30" s="531"/>
      <c r="D30" s="531"/>
      <c r="E30" s="531"/>
      <c r="F30" s="531"/>
      <c r="G30" s="531"/>
      <c r="H30" s="531"/>
      <c r="I30" s="531"/>
      <c r="J30" s="531"/>
      <c r="K30" s="531"/>
      <c r="L30" s="531"/>
      <c r="M30" s="532"/>
      <c r="N30" s="294">
        <f t="shared" si="8"/>
        <v>0</v>
      </c>
      <c r="O30" s="555"/>
      <c r="P30" s="555"/>
      <c r="Q30" s="13"/>
      <c r="R30" s="13"/>
      <c r="S30" s="236"/>
      <c r="T30" s="236"/>
      <c r="U30" s="236"/>
      <c r="V30" s="236"/>
    </row>
    <row r="31" spans="1:22" ht="14.4" x14ac:dyDescent="0.3">
      <c r="A31" s="288" t="s">
        <v>115</v>
      </c>
      <c r="B31" s="531"/>
      <c r="C31" s="533"/>
      <c r="D31" s="531"/>
      <c r="E31" s="531"/>
      <c r="F31" s="531"/>
      <c r="G31" s="531"/>
      <c r="H31" s="531"/>
      <c r="I31" s="531"/>
      <c r="J31" s="531"/>
      <c r="K31" s="531"/>
      <c r="L31" s="531"/>
      <c r="M31" s="532"/>
      <c r="N31" s="294">
        <f>SUM(B31:M31)</f>
        <v>0</v>
      </c>
      <c r="O31" s="555"/>
      <c r="P31" s="555"/>
      <c r="Q31" s="13"/>
      <c r="R31" s="13"/>
      <c r="S31" s="13"/>
      <c r="T31" s="13"/>
      <c r="U31" s="13"/>
      <c r="V31" s="13"/>
    </row>
    <row r="32" spans="1:22" ht="14.4" x14ac:dyDescent="0.3">
      <c r="A32" s="288" t="s">
        <v>116</v>
      </c>
      <c r="B32" s="534"/>
      <c r="C32" s="535"/>
      <c r="D32" s="535"/>
      <c r="E32" s="535"/>
      <c r="F32" s="535"/>
      <c r="G32" s="535"/>
      <c r="H32" s="535"/>
      <c r="I32" s="535"/>
      <c r="J32" s="535"/>
      <c r="K32" s="535"/>
      <c r="L32" s="535"/>
      <c r="M32" s="536"/>
      <c r="N32" s="294">
        <f>SUM(B32:M32)</f>
        <v>0</v>
      </c>
      <c r="O32" s="555"/>
      <c r="P32" s="555"/>
      <c r="Q32" s="13"/>
      <c r="R32" s="301"/>
      <c r="S32" s="301"/>
      <c r="T32" s="301"/>
      <c r="U32" s="301"/>
      <c r="V32" s="301"/>
    </row>
    <row r="33" spans="1:22" ht="14.4" x14ac:dyDescent="0.3">
      <c r="A33" s="289" t="s">
        <v>117</v>
      </c>
      <c r="B33" s="531"/>
      <c r="C33" s="531" t="s">
        <v>107</v>
      </c>
      <c r="D33" s="531"/>
      <c r="E33" s="531"/>
      <c r="F33" s="531"/>
      <c r="G33" s="531"/>
      <c r="H33" s="531"/>
      <c r="I33" s="531"/>
      <c r="J33" s="531"/>
      <c r="K33" s="531"/>
      <c r="L33" s="537"/>
      <c r="M33" s="538"/>
      <c r="N33" s="294">
        <f t="shared" ref="N33:N59" si="9">SUM(B33:M33)</f>
        <v>0</v>
      </c>
      <c r="O33" s="555"/>
      <c r="P33" s="555"/>
      <c r="Q33" s="13"/>
      <c r="R33" s="301"/>
      <c r="S33" s="301"/>
      <c r="T33" s="301"/>
      <c r="U33" s="301"/>
      <c r="V33" s="301"/>
    </row>
    <row r="34" spans="1:22" ht="14.4" x14ac:dyDescent="0.3">
      <c r="A34" s="289" t="s">
        <v>118</v>
      </c>
      <c r="B34" s="531"/>
      <c r="C34" s="531"/>
      <c r="D34" s="531"/>
      <c r="E34" s="531"/>
      <c r="F34" s="531"/>
      <c r="G34" s="531"/>
      <c r="H34" s="531"/>
      <c r="I34" s="531"/>
      <c r="J34" s="531"/>
      <c r="K34" s="531"/>
      <c r="L34" s="531"/>
      <c r="M34" s="532"/>
      <c r="N34" s="294">
        <f t="shared" si="9"/>
        <v>0</v>
      </c>
      <c r="O34" s="555"/>
      <c r="P34" s="555"/>
      <c r="Q34" s="13"/>
      <c r="R34" s="301"/>
      <c r="S34" s="301"/>
      <c r="T34" s="301"/>
      <c r="U34" s="301"/>
      <c r="V34" s="301"/>
    </row>
    <row r="35" spans="1:22" ht="14.4" x14ac:dyDescent="0.3">
      <c r="A35" s="290" t="s">
        <v>119</v>
      </c>
      <c r="B35" s="39" t="str">
        <f>Amortization!C17</f>
        <v/>
      </c>
      <c r="C35" s="39" t="str">
        <f>Amortization!C18</f>
        <v/>
      </c>
      <c r="D35" s="39" t="str">
        <f>Amortization!C19</f>
        <v/>
      </c>
      <c r="E35" s="39" t="str">
        <f>Amortization!C20</f>
        <v/>
      </c>
      <c r="F35" s="39" t="str">
        <f>Amortization!C21</f>
        <v/>
      </c>
      <c r="G35" s="39" t="str">
        <f>Amortization!C22</f>
        <v/>
      </c>
      <c r="H35" s="39" t="str">
        <f>Amortization!C23</f>
        <v/>
      </c>
      <c r="I35" s="39" t="str">
        <f>Amortization!C24</f>
        <v/>
      </c>
      <c r="J35" s="39" t="str">
        <f>Amortization!C25</f>
        <v/>
      </c>
      <c r="K35" s="39" t="str">
        <f>Amortization!C26</f>
        <v/>
      </c>
      <c r="L35" s="39" t="str">
        <f>Amortization!C27</f>
        <v/>
      </c>
      <c r="M35" s="77" t="str">
        <f>Amortization!C28</f>
        <v/>
      </c>
      <c r="N35" s="294">
        <f t="shared" si="9"/>
        <v>0</v>
      </c>
      <c r="O35" s="555"/>
      <c r="P35" s="555"/>
      <c r="Q35" s="13"/>
      <c r="R35" s="301"/>
      <c r="S35" s="301"/>
      <c r="T35" s="301"/>
      <c r="U35" s="301"/>
      <c r="V35" s="301"/>
    </row>
    <row r="36" spans="1:22" ht="14.4" x14ac:dyDescent="0.3">
      <c r="A36" s="289" t="s">
        <v>120</v>
      </c>
      <c r="B36" s="531"/>
      <c r="C36" s="531"/>
      <c r="D36" s="531"/>
      <c r="E36" s="531"/>
      <c r="F36" s="531"/>
      <c r="G36" s="531"/>
      <c r="H36" s="531"/>
      <c r="I36" s="531"/>
      <c r="J36" s="531"/>
      <c r="K36" s="531"/>
      <c r="L36" s="531"/>
      <c r="M36" s="532"/>
      <c r="N36" s="294">
        <f>SUM(B36:M36)</f>
        <v>0</v>
      </c>
      <c r="O36" s="555"/>
      <c r="P36" s="555"/>
      <c r="Q36" s="13"/>
      <c r="R36" s="301"/>
      <c r="S36" s="301"/>
      <c r="T36" s="301"/>
      <c r="U36" s="301"/>
      <c r="V36" s="301"/>
    </row>
    <row r="37" spans="1:22" ht="14.4" x14ac:dyDescent="0.3">
      <c r="A37" s="289" t="s">
        <v>121</v>
      </c>
      <c r="B37" s="531"/>
      <c r="C37" s="531"/>
      <c r="D37" s="531"/>
      <c r="E37" s="531"/>
      <c r="F37" s="531"/>
      <c r="G37" s="531"/>
      <c r="H37" s="531"/>
      <c r="I37" s="531"/>
      <c r="J37" s="531"/>
      <c r="K37" s="531"/>
      <c r="L37" s="531"/>
      <c r="M37" s="532"/>
      <c r="N37" s="294">
        <f t="shared" si="9"/>
        <v>0</v>
      </c>
      <c r="O37" s="555"/>
      <c r="P37" s="555"/>
      <c r="Q37" s="13"/>
      <c r="R37" s="301"/>
      <c r="S37" s="301"/>
      <c r="T37" s="301"/>
      <c r="U37" s="301"/>
      <c r="V37" s="301"/>
    </row>
    <row r="38" spans="1:22" ht="15" customHeight="1" x14ac:dyDescent="0.3">
      <c r="A38" s="289" t="s">
        <v>122</v>
      </c>
      <c r="B38" s="531"/>
      <c r="C38" s="531"/>
      <c r="D38" s="531"/>
      <c r="E38" s="531"/>
      <c r="F38" s="531"/>
      <c r="G38" s="531"/>
      <c r="H38" s="531"/>
      <c r="I38" s="531"/>
      <c r="J38" s="531"/>
      <c r="K38" s="531"/>
      <c r="L38" s="531"/>
      <c r="M38" s="532"/>
      <c r="N38" s="294">
        <f t="shared" si="9"/>
        <v>0</v>
      </c>
      <c r="O38" s="555"/>
      <c r="P38" s="555"/>
      <c r="Q38" s="13"/>
      <c r="R38" s="301"/>
      <c r="S38" s="301"/>
      <c r="T38" s="301"/>
      <c r="U38" s="301"/>
      <c r="V38" s="301"/>
    </row>
    <row r="39" spans="1:22" ht="14.4" x14ac:dyDescent="0.3">
      <c r="A39" s="289" t="s">
        <v>123</v>
      </c>
      <c r="B39" s="531"/>
      <c r="C39" s="531"/>
      <c r="D39" s="531"/>
      <c r="E39" s="531"/>
      <c r="F39" s="531"/>
      <c r="G39" s="531"/>
      <c r="H39" s="531"/>
      <c r="I39" s="531"/>
      <c r="J39" s="531"/>
      <c r="K39" s="531"/>
      <c r="L39" s="531"/>
      <c r="M39" s="532"/>
      <c r="N39" s="294">
        <f t="shared" si="9"/>
        <v>0</v>
      </c>
      <c r="O39" s="555"/>
      <c r="P39" s="555"/>
      <c r="Q39" s="13"/>
      <c r="R39" s="13"/>
      <c r="S39" s="13"/>
      <c r="T39" s="13"/>
      <c r="U39" s="13"/>
      <c r="V39" s="13"/>
    </row>
    <row r="40" spans="1:22" ht="15" customHeight="1" x14ac:dyDescent="0.3">
      <c r="A40" s="289" t="s">
        <v>124</v>
      </c>
      <c r="B40" s="531"/>
      <c r="C40" s="531"/>
      <c r="D40" s="531"/>
      <c r="E40" s="531"/>
      <c r="F40" s="531"/>
      <c r="G40" s="531"/>
      <c r="H40" s="531"/>
      <c r="I40" s="531"/>
      <c r="J40" s="531"/>
      <c r="K40" s="531"/>
      <c r="L40" s="537"/>
      <c r="M40" s="538"/>
      <c r="N40" s="294">
        <f t="shared" si="9"/>
        <v>0</v>
      </c>
      <c r="O40" s="555"/>
      <c r="P40" s="555"/>
      <c r="Q40" s="13"/>
      <c r="R40" s="13"/>
      <c r="S40" s="13"/>
      <c r="T40" s="13"/>
      <c r="U40" s="13"/>
      <c r="V40" s="13"/>
    </row>
    <row r="41" spans="1:22" ht="14.4" x14ac:dyDescent="0.3">
      <c r="A41" s="289" t="s">
        <v>125</v>
      </c>
      <c r="B41" s="531"/>
      <c r="C41" s="531"/>
      <c r="D41" s="531"/>
      <c r="E41" s="531"/>
      <c r="F41" s="531"/>
      <c r="G41" s="531"/>
      <c r="H41" s="531"/>
      <c r="I41" s="531"/>
      <c r="J41" s="531"/>
      <c r="K41" s="531"/>
      <c r="L41" s="537"/>
      <c r="M41" s="538"/>
      <c r="N41" s="294">
        <f t="shared" si="9"/>
        <v>0</v>
      </c>
      <c r="O41" s="555"/>
      <c r="P41" s="555"/>
      <c r="Q41" s="13"/>
      <c r="R41" s="13"/>
      <c r="S41" s="13"/>
      <c r="T41" s="13"/>
      <c r="U41" s="13"/>
      <c r="V41" s="13"/>
    </row>
    <row r="42" spans="1:22" ht="14.4" x14ac:dyDescent="0.3">
      <c r="A42" s="287" t="s">
        <v>126</v>
      </c>
      <c r="B42" s="531"/>
      <c r="C42" s="531"/>
      <c r="D42" s="531"/>
      <c r="E42" s="531"/>
      <c r="F42" s="531"/>
      <c r="G42" s="531"/>
      <c r="H42" s="531"/>
      <c r="I42" s="531"/>
      <c r="J42" s="531"/>
      <c r="K42" s="531"/>
      <c r="L42" s="531"/>
      <c r="M42" s="532"/>
      <c r="N42" s="294">
        <f t="shared" si="9"/>
        <v>0</v>
      </c>
      <c r="O42" s="555"/>
      <c r="P42" s="555"/>
      <c r="Q42" s="13"/>
      <c r="R42" s="13"/>
      <c r="S42" s="13"/>
      <c r="T42" s="13"/>
      <c r="U42" s="13"/>
      <c r="V42" s="13"/>
    </row>
    <row r="43" spans="1:22" ht="14.4" x14ac:dyDescent="0.3">
      <c r="A43" s="289" t="s">
        <v>127</v>
      </c>
      <c r="B43" s="531"/>
      <c r="C43" s="531"/>
      <c r="D43" s="531"/>
      <c r="E43" s="531"/>
      <c r="F43" s="531"/>
      <c r="G43" s="531"/>
      <c r="H43" s="531"/>
      <c r="I43" s="531"/>
      <c r="J43" s="531"/>
      <c r="K43" s="531"/>
      <c r="L43" s="531"/>
      <c r="M43" s="532"/>
      <c r="N43" s="294">
        <f t="shared" si="9"/>
        <v>0</v>
      </c>
      <c r="O43" s="555"/>
      <c r="P43" s="555"/>
      <c r="Q43" s="13"/>
      <c r="R43" s="76"/>
      <c r="S43" s="236"/>
      <c r="T43" s="236"/>
      <c r="U43" s="236"/>
      <c r="V43" s="236"/>
    </row>
    <row r="44" spans="1:22" ht="14.4" x14ac:dyDescent="0.3">
      <c r="A44" s="287" t="s">
        <v>128</v>
      </c>
      <c r="B44" s="531"/>
      <c r="C44" s="531"/>
      <c r="D44" s="531"/>
      <c r="E44" s="531"/>
      <c r="F44" s="531"/>
      <c r="G44" s="531"/>
      <c r="H44" s="531"/>
      <c r="I44" s="531"/>
      <c r="J44" s="531"/>
      <c r="K44" s="531"/>
      <c r="L44" s="531"/>
      <c r="M44" s="532"/>
      <c r="N44" s="294">
        <f t="shared" si="9"/>
        <v>0</v>
      </c>
      <c r="O44" s="555"/>
      <c r="P44" s="555"/>
      <c r="Q44" s="13"/>
      <c r="R44" s="76"/>
      <c r="S44" s="236"/>
      <c r="T44" s="236"/>
      <c r="U44" s="236"/>
      <c r="V44" s="236"/>
    </row>
    <row r="45" spans="1:22" ht="14.4" x14ac:dyDescent="0.3">
      <c r="A45" s="290" t="s">
        <v>129</v>
      </c>
      <c r="B45" s="39">
        <f>B14*0.00471</f>
        <v>0</v>
      </c>
      <c r="C45" s="39">
        <f>C14*0.00471</f>
        <v>0</v>
      </c>
      <c r="D45" s="39">
        <f>D14*0.00471</f>
        <v>0</v>
      </c>
      <c r="E45" s="39">
        <f t="shared" ref="E45:M45" si="10">E14*0.00471</f>
        <v>0</v>
      </c>
      <c r="F45" s="39">
        <f t="shared" si="10"/>
        <v>0</v>
      </c>
      <c r="G45" s="39">
        <f t="shared" si="10"/>
        <v>0</v>
      </c>
      <c r="H45" s="39">
        <f t="shared" si="10"/>
        <v>0</v>
      </c>
      <c r="I45" s="39">
        <f t="shared" si="10"/>
        <v>0</v>
      </c>
      <c r="J45" s="39">
        <f t="shared" si="10"/>
        <v>0</v>
      </c>
      <c r="K45" s="39">
        <f t="shared" si="10"/>
        <v>0</v>
      </c>
      <c r="L45" s="39">
        <f t="shared" si="10"/>
        <v>0</v>
      </c>
      <c r="M45" s="39">
        <f t="shared" si="10"/>
        <v>0</v>
      </c>
      <c r="N45" s="294">
        <f t="shared" si="9"/>
        <v>0</v>
      </c>
      <c r="O45" s="555"/>
      <c r="P45" s="555"/>
      <c r="Q45" s="13"/>
      <c r="R45" s="76"/>
      <c r="S45" s="236"/>
      <c r="T45" s="236"/>
      <c r="U45" s="236"/>
      <c r="V45" s="236"/>
    </row>
    <row r="46" spans="1:22" ht="14.4" x14ac:dyDescent="0.3">
      <c r="A46" s="289" t="s">
        <v>130</v>
      </c>
      <c r="B46" s="539"/>
      <c r="C46" s="539"/>
      <c r="D46" s="539"/>
      <c r="E46" s="539"/>
      <c r="F46" s="539"/>
      <c r="G46" s="539"/>
      <c r="H46" s="539"/>
      <c r="I46" s="539"/>
      <c r="J46" s="539"/>
      <c r="K46" s="539"/>
      <c r="L46" s="539"/>
      <c r="M46" s="540"/>
      <c r="N46" s="294">
        <f>SUM(B46:M46)</f>
        <v>0</v>
      </c>
      <c r="O46" s="555"/>
      <c r="P46" s="555"/>
      <c r="Q46" s="13"/>
      <c r="R46" s="76"/>
      <c r="S46" s="236"/>
      <c r="T46" s="236"/>
      <c r="U46" s="236"/>
      <c r="V46" s="236"/>
    </row>
    <row r="47" spans="1:22" ht="14.4" x14ac:dyDescent="0.3">
      <c r="A47" s="287" t="s">
        <v>131</v>
      </c>
      <c r="B47" s="531"/>
      <c r="C47" s="531"/>
      <c r="D47" s="531"/>
      <c r="E47" s="531"/>
      <c r="F47" s="531"/>
      <c r="G47" s="531"/>
      <c r="H47" s="531"/>
      <c r="I47" s="531"/>
      <c r="J47" s="531"/>
      <c r="K47" s="531"/>
      <c r="L47" s="531"/>
      <c r="M47" s="532"/>
      <c r="N47" s="294">
        <f t="shared" si="9"/>
        <v>0</v>
      </c>
      <c r="O47" s="555"/>
      <c r="P47" s="555"/>
      <c r="Q47" s="13"/>
      <c r="R47" s="76"/>
      <c r="S47" s="236"/>
      <c r="T47" s="236"/>
      <c r="U47" s="236"/>
      <c r="V47" s="236"/>
    </row>
    <row r="48" spans="1:22" ht="14.4" x14ac:dyDescent="0.3">
      <c r="A48" s="289" t="s">
        <v>132</v>
      </c>
      <c r="B48" s="531"/>
      <c r="C48" s="531"/>
      <c r="D48" s="531"/>
      <c r="E48" s="531"/>
      <c r="F48" s="531"/>
      <c r="G48" s="531"/>
      <c r="H48" s="531"/>
      <c r="I48" s="531"/>
      <c r="J48" s="531"/>
      <c r="K48" s="531"/>
      <c r="L48" s="531"/>
      <c r="M48" s="532"/>
      <c r="N48" s="294">
        <f t="shared" si="9"/>
        <v>0</v>
      </c>
      <c r="O48" s="555"/>
      <c r="P48" s="555"/>
      <c r="Q48" s="13"/>
      <c r="R48" s="76"/>
      <c r="S48" s="236"/>
      <c r="T48" s="236"/>
      <c r="U48" s="236"/>
      <c r="V48" s="236"/>
    </row>
    <row r="49" spans="1:22" ht="14.4" x14ac:dyDescent="0.3">
      <c r="A49" s="289" t="s">
        <v>133</v>
      </c>
      <c r="B49" s="531"/>
      <c r="C49" s="531"/>
      <c r="D49" s="531"/>
      <c r="E49" s="531"/>
      <c r="F49" s="531"/>
      <c r="G49" s="531"/>
      <c r="H49" s="531"/>
      <c r="I49" s="531"/>
      <c r="J49" s="531"/>
      <c r="K49" s="531"/>
      <c r="L49" s="531"/>
      <c r="M49" s="532"/>
      <c r="N49" s="294">
        <f t="shared" si="9"/>
        <v>0</v>
      </c>
      <c r="O49" s="555"/>
      <c r="P49" s="555"/>
      <c r="Q49" s="13"/>
      <c r="R49" s="76"/>
      <c r="S49" s="236"/>
      <c r="T49" s="236"/>
      <c r="U49" s="236"/>
      <c r="V49" s="236"/>
    </row>
    <row r="50" spans="1:22" ht="14.4" x14ac:dyDescent="0.3">
      <c r="A50" s="290" t="s">
        <v>134</v>
      </c>
      <c r="B50" s="39">
        <f>Payroll!C48</f>
        <v>0</v>
      </c>
      <c r="C50" s="39">
        <f>Payroll!D48</f>
        <v>0</v>
      </c>
      <c r="D50" s="39">
        <f>Payroll!E48</f>
        <v>0</v>
      </c>
      <c r="E50" s="39">
        <f>Payroll!F48</f>
        <v>0</v>
      </c>
      <c r="F50" s="39">
        <f>Payroll!G48</f>
        <v>0</v>
      </c>
      <c r="G50" s="39">
        <f>Payroll!H48</f>
        <v>0</v>
      </c>
      <c r="H50" s="39">
        <f>Payroll!I48</f>
        <v>0</v>
      </c>
      <c r="I50" s="39">
        <f>Payroll!J48</f>
        <v>0</v>
      </c>
      <c r="J50" s="39">
        <f>Payroll!K48</f>
        <v>0</v>
      </c>
      <c r="K50" s="39">
        <f>Payroll!L48</f>
        <v>0</v>
      </c>
      <c r="L50" s="39">
        <f>Payroll!M48</f>
        <v>0</v>
      </c>
      <c r="M50" s="77">
        <f>Payroll!N48</f>
        <v>0</v>
      </c>
      <c r="N50" s="294">
        <f t="shared" si="9"/>
        <v>0</v>
      </c>
      <c r="O50" s="555"/>
      <c r="P50" s="555"/>
      <c r="Q50" s="13"/>
      <c r="R50" s="76"/>
      <c r="S50" s="236"/>
      <c r="T50" s="236"/>
      <c r="U50" s="236"/>
      <c r="V50" s="236"/>
    </row>
    <row r="51" spans="1:22" ht="14.4" x14ac:dyDescent="0.3">
      <c r="A51" s="290" t="s">
        <v>135</v>
      </c>
      <c r="B51" s="39">
        <f>Payroll!C57</f>
        <v>0</v>
      </c>
      <c r="C51" s="39">
        <f>Payroll!D57</f>
        <v>0</v>
      </c>
      <c r="D51" s="39">
        <f>Payroll!E57</f>
        <v>0</v>
      </c>
      <c r="E51" s="39">
        <f>Payroll!F57</f>
        <v>0</v>
      </c>
      <c r="F51" s="39">
        <f>Payroll!G57</f>
        <v>0</v>
      </c>
      <c r="G51" s="39">
        <f>Payroll!H57</f>
        <v>0</v>
      </c>
      <c r="H51" s="39">
        <f>Payroll!I57</f>
        <v>0</v>
      </c>
      <c r="I51" s="39">
        <f>Payroll!J57</f>
        <v>0</v>
      </c>
      <c r="J51" s="39">
        <f>Payroll!K57</f>
        <v>0</v>
      </c>
      <c r="K51" s="39">
        <f>Payroll!L57</f>
        <v>0</v>
      </c>
      <c r="L51" s="39">
        <f>Payroll!M57</f>
        <v>0</v>
      </c>
      <c r="M51" s="77">
        <f>Payroll!N57</f>
        <v>0</v>
      </c>
      <c r="N51" s="294">
        <f t="shared" si="9"/>
        <v>0</v>
      </c>
      <c r="O51" s="555"/>
      <c r="P51" s="555"/>
      <c r="Q51" s="13"/>
      <c r="R51" s="76"/>
      <c r="S51" s="236"/>
      <c r="T51" s="236"/>
      <c r="U51" s="236"/>
      <c r="V51" s="236"/>
    </row>
    <row r="52" spans="1:22" ht="14.4" x14ac:dyDescent="0.3">
      <c r="A52" s="289" t="s">
        <v>136</v>
      </c>
      <c r="B52" s="531"/>
      <c r="C52" s="531"/>
      <c r="D52" s="531"/>
      <c r="E52" s="531"/>
      <c r="F52" s="531"/>
      <c r="G52" s="531"/>
      <c r="H52" s="531"/>
      <c r="I52" s="531"/>
      <c r="J52" s="531"/>
      <c r="K52" s="531"/>
      <c r="L52" s="531"/>
      <c r="M52" s="532"/>
      <c r="N52" s="294">
        <f t="shared" si="9"/>
        <v>0</v>
      </c>
      <c r="O52" s="555"/>
      <c r="P52" s="555"/>
      <c r="Q52" s="13"/>
      <c r="R52" s="76"/>
      <c r="S52" s="236"/>
      <c r="T52" s="236"/>
      <c r="U52" s="236"/>
      <c r="V52" s="236"/>
    </row>
    <row r="53" spans="1:22" ht="14.4" x14ac:dyDescent="0.3">
      <c r="A53" s="289" t="s">
        <v>137</v>
      </c>
      <c r="B53" s="531"/>
      <c r="C53" s="531"/>
      <c r="D53" s="531"/>
      <c r="E53" s="531"/>
      <c r="F53" s="531"/>
      <c r="G53" s="531"/>
      <c r="H53" s="531"/>
      <c r="I53" s="531"/>
      <c r="J53" s="531"/>
      <c r="K53" s="531"/>
      <c r="L53" s="531"/>
      <c r="M53" s="532"/>
      <c r="N53" s="294">
        <f t="shared" si="9"/>
        <v>0</v>
      </c>
      <c r="O53" s="555"/>
      <c r="P53" s="555"/>
      <c r="Q53" s="13"/>
      <c r="R53" s="76"/>
      <c r="S53" s="236"/>
      <c r="T53" s="236"/>
      <c r="U53" s="236"/>
      <c r="V53" s="236"/>
    </row>
    <row r="54" spans="1:22" ht="14.4" x14ac:dyDescent="0.3">
      <c r="A54" s="289" t="s">
        <v>138</v>
      </c>
      <c r="B54" s="531"/>
      <c r="C54" s="531"/>
      <c r="D54" s="531"/>
      <c r="E54" s="531"/>
      <c r="F54" s="531"/>
      <c r="G54" s="531"/>
      <c r="H54" s="531"/>
      <c r="I54" s="531"/>
      <c r="J54" s="531"/>
      <c r="K54" s="531"/>
      <c r="L54" s="531"/>
      <c r="M54" s="532"/>
      <c r="N54" s="294">
        <f t="shared" si="9"/>
        <v>0</v>
      </c>
      <c r="O54" s="556"/>
      <c r="P54" s="555"/>
      <c r="Q54" s="13"/>
      <c r="R54" s="76"/>
      <c r="S54" s="236"/>
      <c r="T54" s="236"/>
      <c r="U54" s="236"/>
      <c r="V54" s="236"/>
    </row>
    <row r="55" spans="1:22" ht="13.5" customHeight="1" x14ac:dyDescent="0.3">
      <c r="A55" s="289" t="s">
        <v>139</v>
      </c>
      <c r="B55" s="541"/>
      <c r="C55" s="541"/>
      <c r="D55" s="542"/>
      <c r="E55" s="542"/>
      <c r="F55" s="542"/>
      <c r="G55" s="542"/>
      <c r="H55" s="542"/>
      <c r="I55" s="542"/>
      <c r="J55" s="542"/>
      <c r="K55" s="542"/>
      <c r="L55" s="542"/>
      <c r="M55" s="543"/>
      <c r="N55" s="294">
        <f t="shared" si="9"/>
        <v>0</v>
      </c>
      <c r="O55" s="555"/>
      <c r="P55" s="555"/>
      <c r="Q55" s="13"/>
      <c r="R55" s="236"/>
      <c r="S55" s="236"/>
      <c r="T55" s="236"/>
      <c r="U55" s="236"/>
      <c r="V55" s="236"/>
    </row>
    <row r="56" spans="1:22" ht="13.5" customHeight="1" x14ac:dyDescent="0.3">
      <c r="A56" s="544" t="s">
        <v>140</v>
      </c>
      <c r="B56" s="531"/>
      <c r="C56" s="537"/>
      <c r="D56" s="537"/>
      <c r="E56" s="537"/>
      <c r="F56" s="537"/>
      <c r="G56" s="537"/>
      <c r="H56" s="537"/>
      <c r="I56" s="537"/>
      <c r="J56" s="537"/>
      <c r="K56" s="537"/>
      <c r="L56" s="537"/>
      <c r="M56" s="532"/>
      <c r="N56" s="294">
        <f t="shared" si="9"/>
        <v>0</v>
      </c>
      <c r="O56" s="555"/>
      <c r="P56" s="555"/>
      <c r="Q56" s="13"/>
      <c r="R56" s="236"/>
      <c r="S56" s="236"/>
      <c r="T56" s="236"/>
      <c r="U56" s="236"/>
      <c r="V56" s="236"/>
    </row>
    <row r="57" spans="1:22" ht="14.4" x14ac:dyDescent="0.3">
      <c r="A57" s="545"/>
      <c r="B57" s="531"/>
      <c r="C57" s="531"/>
      <c r="D57" s="531"/>
      <c r="E57" s="531"/>
      <c r="F57" s="531"/>
      <c r="G57" s="531"/>
      <c r="H57" s="531"/>
      <c r="I57" s="531"/>
      <c r="J57" s="531"/>
      <c r="K57" s="531"/>
      <c r="L57" s="537"/>
      <c r="M57" s="532"/>
      <c r="N57" s="294">
        <f t="shared" si="9"/>
        <v>0</v>
      </c>
      <c r="O57" s="555"/>
      <c r="P57" s="555"/>
      <c r="Q57" s="13"/>
      <c r="R57" s="236"/>
      <c r="S57" s="236"/>
      <c r="T57" s="236"/>
      <c r="U57" s="236"/>
      <c r="V57" s="236"/>
    </row>
    <row r="58" spans="1:22" thickBot="1" x14ac:dyDescent="0.35">
      <c r="A58" s="546"/>
      <c r="B58" s="547"/>
      <c r="C58" s="547"/>
      <c r="D58" s="547"/>
      <c r="E58" s="547"/>
      <c r="F58" s="547"/>
      <c r="G58" s="547"/>
      <c r="H58" s="547"/>
      <c r="I58" s="547"/>
      <c r="J58" s="547"/>
      <c r="K58" s="547"/>
      <c r="L58" s="548"/>
      <c r="M58" s="549"/>
      <c r="N58" s="295">
        <f t="shared" si="9"/>
        <v>0</v>
      </c>
      <c r="O58" s="557"/>
      <c r="P58" s="557"/>
      <c r="Q58" s="13"/>
      <c r="R58" s="13"/>
      <c r="S58" s="13"/>
      <c r="T58" s="13"/>
      <c r="U58" s="13"/>
      <c r="V58" s="13"/>
    </row>
    <row r="59" spans="1:22" ht="15.9" customHeight="1" thickBot="1" x14ac:dyDescent="0.35">
      <c r="A59" s="296" t="s">
        <v>141</v>
      </c>
      <c r="B59" s="297">
        <f t="shared" ref="B59:M59" si="11">SUM(B28:B58)</f>
        <v>0</v>
      </c>
      <c r="C59" s="297">
        <f t="shared" si="11"/>
        <v>0</v>
      </c>
      <c r="D59" s="297">
        <f t="shared" si="11"/>
        <v>0</v>
      </c>
      <c r="E59" s="297">
        <f t="shared" si="11"/>
        <v>0</v>
      </c>
      <c r="F59" s="297">
        <f t="shared" si="11"/>
        <v>0</v>
      </c>
      <c r="G59" s="297">
        <f t="shared" si="11"/>
        <v>0</v>
      </c>
      <c r="H59" s="297">
        <f t="shared" si="11"/>
        <v>0</v>
      </c>
      <c r="I59" s="297">
        <f t="shared" si="11"/>
        <v>0</v>
      </c>
      <c r="J59" s="297">
        <f t="shared" si="11"/>
        <v>0</v>
      </c>
      <c r="K59" s="297">
        <f t="shared" si="11"/>
        <v>0</v>
      </c>
      <c r="L59" s="297">
        <f t="shared" si="11"/>
        <v>0</v>
      </c>
      <c r="M59" s="298">
        <f t="shared" si="11"/>
        <v>0</v>
      </c>
      <c r="N59" s="270">
        <f t="shared" si="9"/>
        <v>0</v>
      </c>
      <c r="O59" s="270">
        <f>SUM(O28:O58)</f>
        <v>0</v>
      </c>
      <c r="P59" s="270">
        <f>SUM(P28:P58)</f>
        <v>0</v>
      </c>
      <c r="Q59" s="13"/>
      <c r="R59" s="13"/>
      <c r="S59" s="13"/>
      <c r="T59" s="13"/>
      <c r="U59" s="13"/>
      <c r="V59" s="13"/>
    </row>
    <row r="60" spans="1:22" ht="15.75" customHeight="1" thickBot="1" x14ac:dyDescent="0.35">
      <c r="A60" s="24"/>
      <c r="B60" s="714"/>
      <c r="C60" s="715"/>
      <c r="D60" s="715"/>
      <c r="E60" s="715"/>
      <c r="F60" s="715"/>
      <c r="G60" s="715"/>
      <c r="H60" s="715"/>
      <c r="I60" s="715"/>
      <c r="J60" s="715"/>
      <c r="K60" s="715"/>
      <c r="L60" s="715"/>
      <c r="M60" s="716"/>
      <c r="N60" s="717"/>
      <c r="O60" s="718"/>
      <c r="P60" s="719"/>
      <c r="Q60" s="15"/>
      <c r="R60" s="13"/>
      <c r="S60" s="13"/>
      <c r="T60" s="13"/>
      <c r="U60" s="13"/>
      <c r="V60" s="13"/>
    </row>
    <row r="61" spans="1:22" ht="15.75" customHeight="1" thickBot="1" x14ac:dyDescent="0.35">
      <c r="A61" s="302" t="s">
        <v>142</v>
      </c>
      <c r="B61" s="303">
        <f t="shared" ref="B61:M61" si="12">B25-B59</f>
        <v>0</v>
      </c>
      <c r="C61" s="303">
        <f t="shared" si="12"/>
        <v>0</v>
      </c>
      <c r="D61" s="303">
        <f t="shared" si="12"/>
        <v>0</v>
      </c>
      <c r="E61" s="303">
        <f t="shared" si="12"/>
        <v>0</v>
      </c>
      <c r="F61" s="303">
        <f t="shared" si="12"/>
        <v>0</v>
      </c>
      <c r="G61" s="303">
        <f t="shared" si="12"/>
        <v>0</v>
      </c>
      <c r="H61" s="303">
        <f t="shared" si="12"/>
        <v>0</v>
      </c>
      <c r="I61" s="303">
        <f t="shared" si="12"/>
        <v>0</v>
      </c>
      <c r="J61" s="303">
        <f t="shared" si="12"/>
        <v>0</v>
      </c>
      <c r="K61" s="303">
        <f t="shared" si="12"/>
        <v>0</v>
      </c>
      <c r="L61" s="303">
        <f t="shared" si="12"/>
        <v>0</v>
      </c>
      <c r="M61" s="304">
        <f t="shared" si="12"/>
        <v>0</v>
      </c>
      <c r="N61" s="305">
        <f>SUM(B61:M61)</f>
        <v>0</v>
      </c>
      <c r="O61" s="305">
        <f>O25-O59</f>
        <v>0</v>
      </c>
      <c r="P61" s="305">
        <f>P25-P59</f>
        <v>0</v>
      </c>
      <c r="Q61" s="15"/>
      <c r="R61" s="13"/>
      <c r="S61" s="13"/>
      <c r="T61" s="13"/>
      <c r="U61" s="13"/>
      <c r="V61" s="13"/>
    </row>
    <row r="62" spans="1:22" ht="15.75" customHeight="1" x14ac:dyDescent="0.3">
      <c r="A62" s="306" t="s">
        <v>143</v>
      </c>
      <c r="B62" s="307"/>
      <c r="C62" s="307"/>
      <c r="D62" s="307"/>
      <c r="E62" s="307"/>
      <c r="F62" s="307"/>
      <c r="G62" s="307"/>
      <c r="H62" s="307"/>
      <c r="I62" s="307"/>
      <c r="J62" s="307"/>
      <c r="K62" s="307"/>
      <c r="L62" s="307"/>
      <c r="M62" s="307"/>
      <c r="N62" s="307"/>
      <c r="O62" s="307"/>
      <c r="P62" s="308"/>
      <c r="Q62" s="15"/>
      <c r="R62" s="13"/>
      <c r="S62" s="13"/>
      <c r="T62" s="13"/>
      <c r="U62" s="13"/>
      <c r="V62" s="13"/>
    </row>
    <row r="63" spans="1:22" ht="15.75" customHeight="1" x14ac:dyDescent="0.3">
      <c r="A63" s="309" t="s">
        <v>144</v>
      </c>
      <c r="B63" s="299" t="e">
        <f>B35+B36</f>
        <v>#VALUE!</v>
      </c>
      <c r="C63" s="299" t="e">
        <f t="shared" ref="C63:M63" si="13">C35+C36</f>
        <v>#VALUE!</v>
      </c>
      <c r="D63" s="299" t="e">
        <f t="shared" si="13"/>
        <v>#VALUE!</v>
      </c>
      <c r="E63" s="299" t="e">
        <f t="shared" si="13"/>
        <v>#VALUE!</v>
      </c>
      <c r="F63" s="299" t="e">
        <f t="shared" si="13"/>
        <v>#VALUE!</v>
      </c>
      <c r="G63" s="299" t="e">
        <f t="shared" si="13"/>
        <v>#VALUE!</v>
      </c>
      <c r="H63" s="299" t="e">
        <f t="shared" si="13"/>
        <v>#VALUE!</v>
      </c>
      <c r="I63" s="299" t="e">
        <f t="shared" si="13"/>
        <v>#VALUE!</v>
      </c>
      <c r="J63" s="299" t="e">
        <f t="shared" si="13"/>
        <v>#VALUE!</v>
      </c>
      <c r="K63" s="299" t="e">
        <f t="shared" si="13"/>
        <v>#VALUE!</v>
      </c>
      <c r="L63" s="299" t="e">
        <f t="shared" si="13"/>
        <v>#VALUE!</v>
      </c>
      <c r="M63" s="299" t="e">
        <f t="shared" si="13"/>
        <v>#VALUE!</v>
      </c>
      <c r="N63" s="299">
        <f>'Projected Profit &amp; Loss'!N35+'Projected Profit &amp; Loss'!N36</f>
        <v>0</v>
      </c>
      <c r="O63" s="300"/>
      <c r="P63" s="310"/>
      <c r="Q63" s="15"/>
      <c r="R63" s="13"/>
      <c r="S63" s="13"/>
      <c r="T63" s="13"/>
      <c r="U63" s="13"/>
      <c r="V63" s="13"/>
    </row>
    <row r="64" spans="1:22" ht="15.75" customHeight="1" x14ac:dyDescent="0.3">
      <c r="A64" s="309" t="s">
        <v>145</v>
      </c>
      <c r="B64" s="299">
        <f>B56</f>
        <v>0</v>
      </c>
      <c r="C64" s="299">
        <f t="shared" ref="C64:M64" si="14">C56</f>
        <v>0</v>
      </c>
      <c r="D64" s="299">
        <f t="shared" si="14"/>
        <v>0</v>
      </c>
      <c r="E64" s="299">
        <f t="shared" si="14"/>
        <v>0</v>
      </c>
      <c r="F64" s="299">
        <f t="shared" si="14"/>
        <v>0</v>
      </c>
      <c r="G64" s="299">
        <f t="shared" si="14"/>
        <v>0</v>
      </c>
      <c r="H64" s="299">
        <f t="shared" si="14"/>
        <v>0</v>
      </c>
      <c r="I64" s="299">
        <f t="shared" si="14"/>
        <v>0</v>
      </c>
      <c r="J64" s="299">
        <f t="shared" si="14"/>
        <v>0</v>
      </c>
      <c r="K64" s="299">
        <f t="shared" si="14"/>
        <v>0</v>
      </c>
      <c r="L64" s="299">
        <f t="shared" si="14"/>
        <v>0</v>
      </c>
      <c r="M64" s="299">
        <f t="shared" si="14"/>
        <v>0</v>
      </c>
      <c r="N64" s="299">
        <f>N56</f>
        <v>0</v>
      </c>
      <c r="O64" s="300"/>
      <c r="P64" s="310"/>
      <c r="Q64" s="15"/>
      <c r="R64" s="13"/>
      <c r="S64" s="13"/>
      <c r="T64" s="13"/>
      <c r="U64" s="13"/>
      <c r="V64" s="13"/>
    </row>
    <row r="65" spans="1:16" ht="15.75" customHeight="1" x14ac:dyDescent="0.3">
      <c r="A65" s="309" t="s">
        <v>146</v>
      </c>
      <c r="B65" s="299">
        <f>B55</f>
        <v>0</v>
      </c>
      <c r="C65" s="299">
        <f t="shared" ref="C65:M65" si="15">C55</f>
        <v>0</v>
      </c>
      <c r="D65" s="299">
        <f t="shared" si="15"/>
        <v>0</v>
      </c>
      <c r="E65" s="299">
        <f t="shared" si="15"/>
        <v>0</v>
      </c>
      <c r="F65" s="299">
        <f t="shared" si="15"/>
        <v>0</v>
      </c>
      <c r="G65" s="299">
        <f t="shared" si="15"/>
        <v>0</v>
      </c>
      <c r="H65" s="299">
        <f t="shared" si="15"/>
        <v>0</v>
      </c>
      <c r="I65" s="299">
        <f t="shared" si="15"/>
        <v>0</v>
      </c>
      <c r="J65" s="299">
        <f t="shared" si="15"/>
        <v>0</v>
      </c>
      <c r="K65" s="299">
        <f t="shared" si="15"/>
        <v>0</v>
      </c>
      <c r="L65" s="299">
        <f t="shared" si="15"/>
        <v>0</v>
      </c>
      <c r="M65" s="299">
        <f t="shared" si="15"/>
        <v>0</v>
      </c>
      <c r="N65" s="299">
        <f>N55</f>
        <v>0</v>
      </c>
      <c r="O65" s="300"/>
      <c r="P65" s="310"/>
    </row>
    <row r="66" spans="1:16" ht="15.75" customHeight="1" x14ac:dyDescent="0.3">
      <c r="A66" s="311" t="s">
        <v>147</v>
      </c>
      <c r="B66" s="299">
        <f>B45+B46</f>
        <v>0</v>
      </c>
      <c r="C66" s="299">
        <f t="shared" ref="C66:M66" si="16">C45+C46</f>
        <v>0</v>
      </c>
      <c r="D66" s="299">
        <f t="shared" si="16"/>
        <v>0</v>
      </c>
      <c r="E66" s="299">
        <f t="shared" si="16"/>
        <v>0</v>
      </c>
      <c r="F66" s="299">
        <f t="shared" si="16"/>
        <v>0</v>
      </c>
      <c r="G66" s="299">
        <f t="shared" si="16"/>
        <v>0</v>
      </c>
      <c r="H66" s="299">
        <f t="shared" si="16"/>
        <v>0</v>
      </c>
      <c r="I66" s="299">
        <f t="shared" si="16"/>
        <v>0</v>
      </c>
      <c r="J66" s="299">
        <f t="shared" si="16"/>
        <v>0</v>
      </c>
      <c r="K66" s="299">
        <f t="shared" si="16"/>
        <v>0</v>
      </c>
      <c r="L66" s="299">
        <f t="shared" si="16"/>
        <v>0</v>
      </c>
      <c r="M66" s="299">
        <f t="shared" si="16"/>
        <v>0</v>
      </c>
      <c r="N66" s="299">
        <f>N45+N46</f>
        <v>0</v>
      </c>
      <c r="O66" s="300"/>
      <c r="P66" s="310"/>
    </row>
    <row r="67" spans="1:16" ht="15.75" customHeight="1" thickBot="1" x14ac:dyDescent="0.35">
      <c r="A67" s="312" t="s">
        <v>148</v>
      </c>
      <c r="B67" s="313" t="e">
        <f>B61+B63+B64+B65+B66</f>
        <v>#VALUE!</v>
      </c>
      <c r="C67" s="313" t="e">
        <f t="shared" ref="C67:M67" si="17">C61+C63+C64+C65+C66</f>
        <v>#VALUE!</v>
      </c>
      <c r="D67" s="313" t="e">
        <f t="shared" si="17"/>
        <v>#VALUE!</v>
      </c>
      <c r="E67" s="313" t="e">
        <f t="shared" si="17"/>
        <v>#VALUE!</v>
      </c>
      <c r="F67" s="313" t="e">
        <f t="shared" si="17"/>
        <v>#VALUE!</v>
      </c>
      <c r="G67" s="313" t="e">
        <f t="shared" si="17"/>
        <v>#VALUE!</v>
      </c>
      <c r="H67" s="313" t="e">
        <f t="shared" si="17"/>
        <v>#VALUE!</v>
      </c>
      <c r="I67" s="313" t="e">
        <f t="shared" si="17"/>
        <v>#VALUE!</v>
      </c>
      <c r="J67" s="313" t="e">
        <f t="shared" si="17"/>
        <v>#VALUE!</v>
      </c>
      <c r="K67" s="313" t="e">
        <f t="shared" si="17"/>
        <v>#VALUE!</v>
      </c>
      <c r="L67" s="313" t="e">
        <f t="shared" si="17"/>
        <v>#VALUE!</v>
      </c>
      <c r="M67" s="313" t="e">
        <f t="shared" si="17"/>
        <v>#VALUE!</v>
      </c>
      <c r="N67" s="313">
        <f t="shared" ref="N67:P67" si="18">N61+N63+N64+N65+N66</f>
        <v>0</v>
      </c>
      <c r="O67" s="314">
        <f t="shared" si="18"/>
        <v>0</v>
      </c>
      <c r="P67" s="315">
        <f t="shared" si="18"/>
        <v>0</v>
      </c>
    </row>
    <row r="68" spans="1:16" thickBot="1" x14ac:dyDescent="0.35">
      <c r="A68" s="328" t="s">
        <v>149</v>
      </c>
      <c r="B68" s="316" t="e">
        <f t="shared" ref="B68:M68" si="19">B61/B14</f>
        <v>#DIV/0!</v>
      </c>
      <c r="C68" s="316" t="e">
        <f t="shared" si="19"/>
        <v>#DIV/0!</v>
      </c>
      <c r="D68" s="316" t="e">
        <f t="shared" si="19"/>
        <v>#DIV/0!</v>
      </c>
      <c r="E68" s="316" t="e">
        <f t="shared" si="19"/>
        <v>#DIV/0!</v>
      </c>
      <c r="F68" s="316" t="e">
        <f t="shared" si="19"/>
        <v>#DIV/0!</v>
      </c>
      <c r="G68" s="316" t="e">
        <f t="shared" si="19"/>
        <v>#DIV/0!</v>
      </c>
      <c r="H68" s="316" t="e">
        <f t="shared" si="19"/>
        <v>#DIV/0!</v>
      </c>
      <c r="I68" s="316" t="e">
        <f t="shared" si="19"/>
        <v>#DIV/0!</v>
      </c>
      <c r="J68" s="316" t="e">
        <f t="shared" si="19"/>
        <v>#DIV/0!</v>
      </c>
      <c r="K68" s="316" t="e">
        <f t="shared" si="19"/>
        <v>#DIV/0!</v>
      </c>
      <c r="L68" s="316" t="e">
        <f t="shared" si="19"/>
        <v>#DIV/0!</v>
      </c>
      <c r="M68" s="316" t="e">
        <f t="shared" si="19"/>
        <v>#DIV/0!</v>
      </c>
      <c r="N68" s="317"/>
      <c r="O68" s="317"/>
      <c r="P68" s="318"/>
    </row>
    <row r="69" spans="1:16" thickBot="1" x14ac:dyDescent="0.35">
      <c r="A69" s="13" t="s">
        <v>150</v>
      </c>
      <c r="C69" s="13"/>
      <c r="D69" s="13"/>
      <c r="E69" s="13"/>
      <c r="F69" s="13"/>
      <c r="G69" s="13"/>
      <c r="H69" s="13"/>
      <c r="I69" s="13"/>
      <c r="J69" s="13"/>
      <c r="K69" s="13"/>
      <c r="L69" s="13"/>
      <c r="M69" s="13"/>
      <c r="N69" s="13"/>
      <c r="O69" s="13"/>
      <c r="P69" s="13"/>
    </row>
    <row r="70" spans="1:16" ht="13.8" x14ac:dyDescent="0.25">
      <c r="A70" s="320" t="s">
        <v>151</v>
      </c>
      <c r="B70" s="321" t="e">
        <f t="shared" ref="B70:N70" si="20">B24/B14</f>
        <v>#DIV/0!</v>
      </c>
      <c r="C70" s="321" t="e">
        <f t="shared" si="20"/>
        <v>#DIV/0!</v>
      </c>
      <c r="D70" s="321" t="e">
        <f t="shared" si="20"/>
        <v>#DIV/0!</v>
      </c>
      <c r="E70" s="321" t="e">
        <f t="shared" si="20"/>
        <v>#DIV/0!</v>
      </c>
      <c r="F70" s="321" t="e">
        <f t="shared" si="20"/>
        <v>#DIV/0!</v>
      </c>
      <c r="G70" s="321" t="e">
        <f t="shared" si="20"/>
        <v>#DIV/0!</v>
      </c>
      <c r="H70" s="321" t="e">
        <f t="shared" si="20"/>
        <v>#DIV/0!</v>
      </c>
      <c r="I70" s="321" t="e">
        <f t="shared" si="20"/>
        <v>#DIV/0!</v>
      </c>
      <c r="J70" s="321" t="e">
        <f t="shared" si="20"/>
        <v>#DIV/0!</v>
      </c>
      <c r="K70" s="321" t="e">
        <f t="shared" si="20"/>
        <v>#DIV/0!</v>
      </c>
      <c r="L70" s="321" t="e">
        <f t="shared" si="20"/>
        <v>#DIV/0!</v>
      </c>
      <c r="M70" s="321" t="e">
        <f t="shared" si="20"/>
        <v>#DIV/0!</v>
      </c>
      <c r="N70" s="322" t="e">
        <f t="shared" si="20"/>
        <v>#DIV/0!</v>
      </c>
      <c r="O70" s="237"/>
      <c r="P70" s="237"/>
    </row>
    <row r="71" spans="1:16" ht="15" customHeight="1" x14ac:dyDescent="0.25">
      <c r="A71" s="323" t="s">
        <v>152</v>
      </c>
      <c r="B71" s="319" t="e">
        <f>1-B70</f>
        <v>#DIV/0!</v>
      </c>
      <c r="C71" s="319" t="e">
        <f t="shared" ref="C71:N71" si="21">1-C70</f>
        <v>#DIV/0!</v>
      </c>
      <c r="D71" s="319" t="e">
        <f t="shared" si="21"/>
        <v>#DIV/0!</v>
      </c>
      <c r="E71" s="319" t="e">
        <f t="shared" si="21"/>
        <v>#DIV/0!</v>
      </c>
      <c r="F71" s="319" t="e">
        <f t="shared" si="21"/>
        <v>#DIV/0!</v>
      </c>
      <c r="G71" s="319" t="e">
        <f t="shared" si="21"/>
        <v>#DIV/0!</v>
      </c>
      <c r="H71" s="319" t="e">
        <f t="shared" si="21"/>
        <v>#DIV/0!</v>
      </c>
      <c r="I71" s="319" t="e">
        <f t="shared" si="21"/>
        <v>#DIV/0!</v>
      </c>
      <c r="J71" s="319" t="e">
        <f t="shared" si="21"/>
        <v>#DIV/0!</v>
      </c>
      <c r="K71" s="319" t="e">
        <f t="shared" si="21"/>
        <v>#DIV/0!</v>
      </c>
      <c r="L71" s="319" t="e">
        <f t="shared" si="21"/>
        <v>#DIV/0!</v>
      </c>
      <c r="M71" s="319" t="e">
        <f t="shared" si="21"/>
        <v>#DIV/0!</v>
      </c>
      <c r="N71" s="324" t="e">
        <f t="shared" si="21"/>
        <v>#DIV/0!</v>
      </c>
      <c r="O71" s="238"/>
      <c r="P71" s="238"/>
    </row>
    <row r="72" spans="1:16" ht="14.4" thickBot="1" x14ac:dyDescent="0.3">
      <c r="A72" s="325" t="s">
        <v>153</v>
      </c>
      <c r="B72" s="326" t="e">
        <f>B59/B71</f>
        <v>#DIV/0!</v>
      </c>
      <c r="C72" s="326" t="e">
        <f t="shared" ref="C72:N72" si="22">C59/C71</f>
        <v>#DIV/0!</v>
      </c>
      <c r="D72" s="326" t="e">
        <f t="shared" si="22"/>
        <v>#DIV/0!</v>
      </c>
      <c r="E72" s="326" t="e">
        <f t="shared" si="22"/>
        <v>#DIV/0!</v>
      </c>
      <c r="F72" s="326" t="e">
        <f t="shared" si="22"/>
        <v>#DIV/0!</v>
      </c>
      <c r="G72" s="326" t="e">
        <f t="shared" si="22"/>
        <v>#DIV/0!</v>
      </c>
      <c r="H72" s="326" t="e">
        <f t="shared" si="22"/>
        <v>#DIV/0!</v>
      </c>
      <c r="I72" s="326" t="e">
        <f t="shared" si="22"/>
        <v>#DIV/0!</v>
      </c>
      <c r="J72" s="326" t="e">
        <f t="shared" si="22"/>
        <v>#DIV/0!</v>
      </c>
      <c r="K72" s="326" t="e">
        <f t="shared" si="22"/>
        <v>#DIV/0!</v>
      </c>
      <c r="L72" s="326" t="e">
        <f t="shared" si="22"/>
        <v>#DIV/0!</v>
      </c>
      <c r="M72" s="326" t="e">
        <f t="shared" si="22"/>
        <v>#DIV/0!</v>
      </c>
      <c r="N72" s="327" t="e">
        <f t="shared" si="22"/>
        <v>#DIV/0!</v>
      </c>
      <c r="O72" s="239"/>
      <c r="P72" s="239"/>
    </row>
    <row r="73" spans="1:16" ht="14.4" x14ac:dyDescent="0.3">
      <c r="A73" s="25"/>
      <c r="B73" s="13"/>
      <c r="C73" s="13"/>
      <c r="D73" s="13"/>
      <c r="E73" s="13"/>
      <c r="F73" s="13"/>
      <c r="G73" s="13"/>
      <c r="H73" s="13"/>
      <c r="I73" s="13"/>
      <c r="J73" s="13"/>
      <c r="K73" s="13"/>
      <c r="L73" s="13"/>
      <c r="M73" s="13"/>
      <c r="N73" s="13"/>
      <c r="O73" s="13"/>
      <c r="P73" s="13"/>
    </row>
    <row r="74" spans="1:16" ht="14.4" customHeight="1" x14ac:dyDescent="0.3">
      <c r="A74" s="720" t="s">
        <v>154</v>
      </c>
      <c r="B74" s="720"/>
      <c r="C74" s="720"/>
      <c r="D74" s="720"/>
      <c r="E74" s="720"/>
      <c r="F74" s="13"/>
      <c r="G74" s="13"/>
      <c r="H74" s="13"/>
      <c r="I74" s="13"/>
      <c r="J74" s="13"/>
      <c r="K74" s="13"/>
      <c r="L74" s="13"/>
      <c r="M74" s="13"/>
      <c r="N74" s="13"/>
      <c r="O74" s="13"/>
      <c r="P74" s="13"/>
    </row>
    <row r="75" spans="1:16" ht="14.4" x14ac:dyDescent="0.3">
      <c r="A75" s="720"/>
      <c r="B75" s="720"/>
      <c r="C75" s="720"/>
      <c r="D75" s="720"/>
      <c r="E75" s="720"/>
      <c r="F75" s="13"/>
      <c r="G75" s="13"/>
      <c r="H75" s="13"/>
      <c r="I75" s="13"/>
      <c r="J75" s="13"/>
      <c r="K75" s="13"/>
      <c r="L75" s="13"/>
      <c r="M75" s="13"/>
      <c r="N75" s="13"/>
      <c r="O75" s="13"/>
      <c r="P75" s="13"/>
    </row>
    <row r="76" spans="1:16" ht="14.4" x14ac:dyDescent="0.3">
      <c r="A76" s="720"/>
      <c r="B76" s="720"/>
      <c r="C76" s="720"/>
      <c r="D76" s="720"/>
      <c r="E76" s="720"/>
      <c r="F76" s="13"/>
      <c r="G76" s="13"/>
      <c r="H76" s="13"/>
      <c r="I76" s="13"/>
      <c r="J76" s="13"/>
      <c r="K76" s="13"/>
      <c r="L76" s="13"/>
      <c r="M76" s="13"/>
      <c r="N76" s="13"/>
      <c r="O76" s="13"/>
      <c r="P76" s="13"/>
    </row>
    <row r="77" spans="1:16" ht="14.4" x14ac:dyDescent="0.3">
      <c r="A77" s="720"/>
      <c r="B77" s="720"/>
      <c r="C77" s="720"/>
      <c r="D77" s="720"/>
      <c r="E77" s="720"/>
      <c r="F77" s="13"/>
      <c r="G77" s="13"/>
      <c r="H77" s="13"/>
      <c r="I77" s="13"/>
      <c r="J77" s="13"/>
      <c r="K77" s="13"/>
      <c r="L77" s="13"/>
      <c r="M77" s="13"/>
      <c r="N77" s="13"/>
      <c r="O77" s="13"/>
      <c r="P77" s="13"/>
    </row>
  </sheetData>
  <sheetProtection selectLockedCells="1"/>
  <mergeCells count="11">
    <mergeCell ref="B60:M60"/>
    <mergeCell ref="N60:P60"/>
    <mergeCell ref="A74:E77"/>
    <mergeCell ref="Q4:V4"/>
    <mergeCell ref="B5:M5"/>
    <mergeCell ref="B15:M15"/>
    <mergeCell ref="N15:P15"/>
    <mergeCell ref="N26:P26"/>
    <mergeCell ref="B27:M27"/>
    <mergeCell ref="N27:P27"/>
    <mergeCell ref="N5:P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2"/>
  <sheetViews>
    <sheetView showGridLines="0" topLeftCell="A35" workbookViewId="0">
      <selection activeCell="B5" sqref="B5"/>
    </sheetView>
  </sheetViews>
  <sheetFormatPr defaultColWidth="17.33203125" defaultRowHeight="15" customHeight="1" x14ac:dyDescent="0.25"/>
  <cols>
    <col min="1" max="1" width="32.5546875" customWidth="1"/>
    <col min="2" max="13" width="12.33203125" customWidth="1"/>
    <col min="14" max="14" width="10.5546875" customWidth="1"/>
    <col min="15" max="15" width="14.33203125" customWidth="1"/>
    <col min="16" max="16" width="10.44140625" customWidth="1"/>
    <col min="17" max="26" width="21.44140625" customWidth="1"/>
  </cols>
  <sheetData>
    <row r="1" spans="1:15" ht="24" thickBot="1" x14ac:dyDescent="0.5">
      <c r="A1" s="26" t="s">
        <v>155</v>
      </c>
      <c r="B1" s="1"/>
      <c r="C1" s="333"/>
      <c r="D1" s="1" t="s">
        <v>52</v>
      </c>
      <c r="E1" s="1"/>
      <c r="F1" s="1"/>
      <c r="I1" s="1"/>
      <c r="J1" s="1"/>
      <c r="K1" s="1"/>
      <c r="L1" s="1"/>
      <c r="M1" s="1"/>
      <c r="N1" s="1"/>
      <c r="O1" s="27"/>
    </row>
    <row r="2" spans="1:15" thickBot="1" x14ac:dyDescent="0.35">
      <c r="A2" s="27"/>
      <c r="B2" s="1"/>
      <c r="C2" s="332"/>
      <c r="D2" s="330" t="s">
        <v>55</v>
      </c>
      <c r="E2" s="330"/>
      <c r="F2" s="330"/>
      <c r="G2" s="454" t="s">
        <v>156</v>
      </c>
      <c r="H2" s="1" t="s">
        <v>309</v>
      </c>
      <c r="I2" s="1"/>
      <c r="J2" s="1"/>
      <c r="K2" s="1"/>
      <c r="L2" s="1"/>
      <c r="M2" s="1"/>
      <c r="N2" s="1"/>
      <c r="O2" s="27"/>
    </row>
    <row r="3" spans="1:15" ht="15.75" customHeight="1" thickBot="1" x14ac:dyDescent="0.35">
      <c r="A3" s="1"/>
      <c r="B3" s="1"/>
      <c r="C3" s="1"/>
      <c r="D3" s="1"/>
      <c r="E3" s="1"/>
      <c r="F3" s="1"/>
      <c r="G3" s="27"/>
      <c r="H3" s="1"/>
      <c r="I3" s="1"/>
      <c r="J3" s="1"/>
      <c r="K3" s="1"/>
      <c r="L3" s="1"/>
      <c r="M3" s="1"/>
      <c r="N3" s="1"/>
      <c r="O3" s="27"/>
    </row>
    <row r="4" spans="1:15" ht="32.25" customHeight="1" thickBot="1" x14ac:dyDescent="0.35">
      <c r="A4" s="28"/>
      <c r="B4" s="349" t="s">
        <v>157</v>
      </c>
      <c r="C4" s="350">
        <f>'Projected Profit &amp; Loss'!B4</f>
        <v>45748</v>
      </c>
      <c r="D4" s="350">
        <f>'Projected Profit &amp; Loss'!C4</f>
        <v>45778</v>
      </c>
      <c r="E4" s="350">
        <f>'Projected Profit &amp; Loss'!D4</f>
        <v>45809</v>
      </c>
      <c r="F4" s="350">
        <f>'Projected Profit &amp; Loss'!E4</f>
        <v>45839</v>
      </c>
      <c r="G4" s="350">
        <f>'Projected Profit &amp; Loss'!F4</f>
        <v>45870</v>
      </c>
      <c r="H4" s="350">
        <f>'Projected Profit &amp; Loss'!G4</f>
        <v>45901</v>
      </c>
      <c r="I4" s="350">
        <f>'Projected Profit &amp; Loss'!H4</f>
        <v>45931</v>
      </c>
      <c r="J4" s="350">
        <f>'Projected Profit &amp; Loss'!I4</f>
        <v>45962</v>
      </c>
      <c r="K4" s="350">
        <f>'Projected Profit &amp; Loss'!J4</f>
        <v>45992</v>
      </c>
      <c r="L4" s="350">
        <f>'Projected Profit &amp; Loss'!K4</f>
        <v>46023</v>
      </c>
      <c r="M4" s="350">
        <f>'Projected Profit &amp; Loss'!L4</f>
        <v>46054</v>
      </c>
      <c r="N4" s="350">
        <f>'Projected Profit &amp; Loss'!M4</f>
        <v>46082</v>
      </c>
      <c r="O4" s="351" t="s">
        <v>97</v>
      </c>
    </row>
    <row r="5" spans="1:15" ht="45.75" customHeight="1" thickBot="1" x14ac:dyDescent="0.35">
      <c r="A5" s="352" t="s">
        <v>158</v>
      </c>
      <c r="B5" s="558"/>
      <c r="C5" s="366">
        <f>B52</f>
        <v>0</v>
      </c>
      <c r="D5" s="366">
        <f t="shared" ref="D5:N5" si="0">C52</f>
        <v>0</v>
      </c>
      <c r="E5" s="366">
        <f t="shared" si="0"/>
        <v>0</v>
      </c>
      <c r="F5" s="366">
        <f t="shared" si="0"/>
        <v>0</v>
      </c>
      <c r="G5" s="366">
        <f t="shared" si="0"/>
        <v>0</v>
      </c>
      <c r="H5" s="366">
        <f t="shared" si="0"/>
        <v>0</v>
      </c>
      <c r="I5" s="366">
        <f t="shared" si="0"/>
        <v>0</v>
      </c>
      <c r="J5" s="366">
        <f t="shared" si="0"/>
        <v>0</v>
      </c>
      <c r="K5" s="366">
        <f t="shared" si="0"/>
        <v>0</v>
      </c>
      <c r="L5" s="366">
        <f t="shared" si="0"/>
        <v>0</v>
      </c>
      <c r="M5" s="366">
        <f t="shared" si="0"/>
        <v>0</v>
      </c>
      <c r="N5" s="366">
        <f t="shared" si="0"/>
        <v>0</v>
      </c>
      <c r="O5" s="367"/>
    </row>
    <row r="6" spans="1:15" ht="17.399999999999999" customHeight="1" thickBot="1" x14ac:dyDescent="0.35">
      <c r="A6" s="29"/>
      <c r="B6" s="30"/>
      <c r="C6" s="31"/>
      <c r="D6" s="31"/>
      <c r="E6" s="31"/>
      <c r="F6" s="31"/>
      <c r="G6" s="31"/>
      <c r="H6" s="31"/>
      <c r="I6" s="31"/>
      <c r="J6" s="31"/>
      <c r="K6" s="31"/>
      <c r="L6" s="31"/>
      <c r="M6" s="31"/>
      <c r="N6" s="31"/>
      <c r="O6" s="32"/>
    </row>
    <row r="7" spans="1:15" ht="22.5" customHeight="1" x14ac:dyDescent="0.3">
      <c r="A7" s="455" t="s">
        <v>159</v>
      </c>
      <c r="B7" s="746"/>
      <c r="C7" s="747"/>
      <c r="D7" s="747"/>
      <c r="E7" s="747"/>
      <c r="F7" s="747"/>
      <c r="G7" s="747"/>
      <c r="H7" s="747"/>
      <c r="I7" s="747"/>
      <c r="J7" s="747"/>
      <c r="K7" s="747"/>
      <c r="L7" s="747"/>
      <c r="M7" s="747"/>
      <c r="N7" s="747"/>
      <c r="O7" s="748"/>
    </row>
    <row r="8" spans="1:15" ht="15" customHeight="1" x14ac:dyDescent="0.3">
      <c r="A8" s="743" t="s">
        <v>160</v>
      </c>
      <c r="B8" s="744"/>
      <c r="C8" s="744"/>
      <c r="D8" s="744"/>
      <c r="E8" s="744"/>
      <c r="F8" s="744"/>
      <c r="G8" s="744"/>
      <c r="H8" s="744"/>
      <c r="I8" s="744"/>
      <c r="J8" s="744"/>
      <c r="K8" s="744"/>
      <c r="L8" s="744"/>
      <c r="M8" s="744"/>
      <c r="N8" s="744"/>
      <c r="O8" s="745"/>
    </row>
    <row r="9" spans="1:15" ht="14.4" x14ac:dyDescent="0.3">
      <c r="A9" s="353" t="s">
        <v>161</v>
      </c>
      <c r="B9" s="356"/>
      <c r="C9" s="360">
        <f>'Projected Profit &amp; Loss'!B14</f>
        <v>0</v>
      </c>
      <c r="D9" s="360">
        <f>'Projected Profit &amp; Loss'!C14</f>
        <v>0</v>
      </c>
      <c r="E9" s="360">
        <f>'Projected Profit &amp; Loss'!D14</f>
        <v>0</v>
      </c>
      <c r="F9" s="360">
        <f>'Projected Profit &amp; Loss'!E14</f>
        <v>0</v>
      </c>
      <c r="G9" s="360">
        <f>'Projected Profit &amp; Loss'!F14</f>
        <v>0</v>
      </c>
      <c r="H9" s="360">
        <f>'Projected Profit &amp; Loss'!G14</f>
        <v>0</v>
      </c>
      <c r="I9" s="360">
        <f>'Projected Profit &amp; Loss'!H14</f>
        <v>0</v>
      </c>
      <c r="J9" s="360">
        <f>'Projected Profit &amp; Loss'!I14</f>
        <v>0</v>
      </c>
      <c r="K9" s="360">
        <f>'Projected Profit &amp; Loss'!J14</f>
        <v>0</v>
      </c>
      <c r="L9" s="360">
        <f>'Projected Profit &amp; Loss'!K14</f>
        <v>0</v>
      </c>
      <c r="M9" s="360">
        <f>'Projected Profit &amp; Loss'!L14</f>
        <v>0</v>
      </c>
      <c r="N9" s="360">
        <f>'Projected Profit &amp; Loss'!M14</f>
        <v>0</v>
      </c>
      <c r="O9" s="368">
        <f t="shared" ref="O9:O21" si="1">SUM(B9:N9)</f>
        <v>0</v>
      </c>
    </row>
    <row r="10" spans="1:15" ht="14.4" x14ac:dyDescent="0.3">
      <c r="A10" s="353" t="s">
        <v>162</v>
      </c>
      <c r="B10" s="356"/>
      <c r="C10" s="360">
        <f>'Projected Profit &amp; Loss'!B56</f>
        <v>0</v>
      </c>
      <c r="D10" s="360">
        <f>'Projected Profit &amp; Loss'!C56</f>
        <v>0</v>
      </c>
      <c r="E10" s="360">
        <f>'Projected Profit &amp; Loss'!D56</f>
        <v>0</v>
      </c>
      <c r="F10" s="360">
        <f>'Projected Profit &amp; Loss'!E56</f>
        <v>0</v>
      </c>
      <c r="G10" s="360">
        <f>'Projected Profit &amp; Loss'!F56</f>
        <v>0</v>
      </c>
      <c r="H10" s="360">
        <f>'Projected Profit &amp; Loss'!G56</f>
        <v>0</v>
      </c>
      <c r="I10" s="360">
        <f>'Projected Profit &amp; Loss'!H56</f>
        <v>0</v>
      </c>
      <c r="J10" s="360">
        <f>'Projected Profit &amp; Loss'!I56</f>
        <v>0</v>
      </c>
      <c r="K10" s="360">
        <f>'Projected Profit &amp; Loss'!J56</f>
        <v>0</v>
      </c>
      <c r="L10" s="360">
        <f>'Projected Profit &amp; Loss'!K56</f>
        <v>0</v>
      </c>
      <c r="M10" s="360">
        <f>'Projected Profit &amp; Loss'!L56</f>
        <v>0</v>
      </c>
      <c r="N10" s="360">
        <f>'Projected Profit &amp; Loss'!M56</f>
        <v>0</v>
      </c>
      <c r="O10" s="368">
        <f t="shared" si="1"/>
        <v>0</v>
      </c>
    </row>
    <row r="11" spans="1:15" ht="14.4" x14ac:dyDescent="0.3">
      <c r="A11" s="353" t="s">
        <v>163</v>
      </c>
      <c r="B11" s="356"/>
      <c r="C11" s="360">
        <f>'Projected Profit &amp; Loss'!B55</f>
        <v>0</v>
      </c>
      <c r="D11" s="360">
        <f>'Projected Profit &amp; Loss'!C55</f>
        <v>0</v>
      </c>
      <c r="E11" s="360">
        <f>'Projected Profit &amp; Loss'!D55</f>
        <v>0</v>
      </c>
      <c r="F11" s="360">
        <f>'Projected Profit &amp; Loss'!E55</f>
        <v>0</v>
      </c>
      <c r="G11" s="360">
        <f>'Projected Profit &amp; Loss'!F55</f>
        <v>0</v>
      </c>
      <c r="H11" s="360">
        <f>'Projected Profit &amp; Loss'!G55</f>
        <v>0</v>
      </c>
      <c r="I11" s="360">
        <f>'Projected Profit &amp; Loss'!H55</f>
        <v>0</v>
      </c>
      <c r="J11" s="360">
        <f>'Projected Profit &amp; Loss'!I55</f>
        <v>0</v>
      </c>
      <c r="K11" s="360">
        <f>'Projected Profit &amp; Loss'!J55</f>
        <v>0</v>
      </c>
      <c r="L11" s="360">
        <f>'Projected Profit &amp; Loss'!K55</f>
        <v>0</v>
      </c>
      <c r="M11" s="360">
        <f>'Projected Profit &amp; Loss'!L55</f>
        <v>0</v>
      </c>
      <c r="N11" s="360">
        <f>'Projected Profit &amp; Loss'!M55</f>
        <v>0</v>
      </c>
      <c r="O11" s="368">
        <f t="shared" si="1"/>
        <v>0</v>
      </c>
    </row>
    <row r="12" spans="1:15" ht="14.4" x14ac:dyDescent="0.3">
      <c r="A12" s="559" t="s">
        <v>164</v>
      </c>
      <c r="B12" s="560"/>
      <c r="C12" s="561"/>
      <c r="D12" s="561"/>
      <c r="E12" s="561"/>
      <c r="F12" s="561"/>
      <c r="G12" s="561"/>
      <c r="H12" s="561"/>
      <c r="I12" s="561"/>
      <c r="J12" s="561"/>
      <c r="K12" s="561"/>
      <c r="L12" s="561"/>
      <c r="M12" s="561"/>
      <c r="N12" s="561"/>
      <c r="O12" s="368">
        <f t="shared" si="1"/>
        <v>0</v>
      </c>
    </row>
    <row r="13" spans="1:15" ht="14.4" x14ac:dyDescent="0.3">
      <c r="A13" s="559" t="s">
        <v>6</v>
      </c>
      <c r="B13" s="560"/>
      <c r="C13" s="561"/>
      <c r="D13" s="561"/>
      <c r="E13" s="561"/>
      <c r="F13" s="561"/>
      <c r="G13" s="561"/>
      <c r="H13" s="561"/>
      <c r="I13" s="561"/>
      <c r="J13" s="561"/>
      <c r="K13" s="561"/>
      <c r="L13" s="561"/>
      <c r="M13" s="561"/>
      <c r="N13" s="561"/>
      <c r="O13" s="368">
        <f t="shared" si="1"/>
        <v>0</v>
      </c>
    </row>
    <row r="14" spans="1:15" ht="15.75" customHeight="1" thickBot="1" x14ac:dyDescent="0.35">
      <c r="A14" s="370" t="s">
        <v>165</v>
      </c>
      <c r="B14" s="371">
        <f>SUM(B9:B13)</f>
        <v>0</v>
      </c>
      <c r="C14" s="371">
        <f>SUM(C9:C13)</f>
        <v>0</v>
      </c>
      <c r="D14" s="371">
        <f t="shared" ref="D14:N14" si="2">SUM(D9:D13)</f>
        <v>0</v>
      </c>
      <c r="E14" s="371">
        <f t="shared" si="2"/>
        <v>0</v>
      </c>
      <c r="F14" s="371">
        <f t="shared" si="2"/>
        <v>0</v>
      </c>
      <c r="G14" s="371">
        <f t="shared" si="2"/>
        <v>0</v>
      </c>
      <c r="H14" s="371">
        <f t="shared" si="2"/>
        <v>0</v>
      </c>
      <c r="I14" s="371">
        <f t="shared" si="2"/>
        <v>0</v>
      </c>
      <c r="J14" s="371">
        <f t="shared" si="2"/>
        <v>0</v>
      </c>
      <c r="K14" s="371">
        <f t="shared" si="2"/>
        <v>0</v>
      </c>
      <c r="L14" s="371">
        <f t="shared" si="2"/>
        <v>0</v>
      </c>
      <c r="M14" s="371">
        <f t="shared" si="2"/>
        <v>0</v>
      </c>
      <c r="N14" s="371">
        <f t="shared" si="2"/>
        <v>0</v>
      </c>
      <c r="O14" s="369">
        <f t="shared" si="1"/>
        <v>0</v>
      </c>
    </row>
    <row r="15" spans="1:15" ht="15.75" customHeight="1" x14ac:dyDescent="0.3">
      <c r="A15" s="758" t="s">
        <v>166</v>
      </c>
      <c r="B15" s="759"/>
      <c r="C15" s="759"/>
      <c r="D15" s="759"/>
      <c r="E15" s="759"/>
      <c r="F15" s="759"/>
      <c r="G15" s="759"/>
      <c r="H15" s="759"/>
      <c r="I15" s="759"/>
      <c r="J15" s="759"/>
      <c r="K15" s="759"/>
      <c r="L15" s="759"/>
      <c r="M15" s="759"/>
      <c r="N15" s="759"/>
      <c r="O15" s="760"/>
    </row>
    <row r="16" spans="1:15" ht="15.75" customHeight="1" x14ac:dyDescent="0.3">
      <c r="A16" s="353" t="s">
        <v>167</v>
      </c>
      <c r="B16" s="357"/>
      <c r="C16" s="363">
        <f>'Cost of Goods Forecast '!B36</f>
        <v>0</v>
      </c>
      <c r="D16" s="363">
        <f>'Cost of Goods Forecast '!C36</f>
        <v>0</v>
      </c>
      <c r="E16" s="363">
        <f>'Cost of Goods Forecast '!D36</f>
        <v>0</v>
      </c>
      <c r="F16" s="363">
        <f>'Cost of Goods Forecast '!E36</f>
        <v>0</v>
      </c>
      <c r="G16" s="363">
        <f>'Cost of Goods Forecast '!F36</f>
        <v>0</v>
      </c>
      <c r="H16" s="363">
        <f>'Cost of Goods Forecast '!G36</f>
        <v>0</v>
      </c>
      <c r="I16" s="363">
        <f>'Cost of Goods Forecast '!H36</f>
        <v>0</v>
      </c>
      <c r="J16" s="363">
        <f>'Cost of Goods Forecast '!I36</f>
        <v>0</v>
      </c>
      <c r="K16" s="363">
        <f>'Cost of Goods Forecast '!J36</f>
        <v>0</v>
      </c>
      <c r="L16" s="363">
        <f>'Cost of Goods Forecast '!K36</f>
        <v>0</v>
      </c>
      <c r="M16" s="363">
        <f>'Cost of Goods Forecast '!L36</f>
        <v>0</v>
      </c>
      <c r="N16" s="363">
        <f>'Cost of Goods Forecast '!M36</f>
        <v>0</v>
      </c>
      <c r="O16" s="368">
        <f t="shared" si="1"/>
        <v>0</v>
      </c>
    </row>
    <row r="17" spans="1:16" ht="15.75" customHeight="1" x14ac:dyDescent="0.3">
      <c r="A17" s="353" t="s">
        <v>168</v>
      </c>
      <c r="B17" s="358"/>
      <c r="C17" s="363">
        <f>'Projected Profit &amp; Loss'!B59</f>
        <v>0</v>
      </c>
      <c r="D17" s="363">
        <f>'Projected Profit &amp; Loss'!C59</f>
        <v>0</v>
      </c>
      <c r="E17" s="363">
        <f>'Projected Profit &amp; Loss'!D59</f>
        <v>0</v>
      </c>
      <c r="F17" s="363">
        <f>'Projected Profit &amp; Loss'!E59</f>
        <v>0</v>
      </c>
      <c r="G17" s="363">
        <f>'Projected Profit &amp; Loss'!F59</f>
        <v>0</v>
      </c>
      <c r="H17" s="363">
        <f>'Projected Profit &amp; Loss'!G59</f>
        <v>0</v>
      </c>
      <c r="I17" s="363">
        <f>'Projected Profit &amp; Loss'!H59</f>
        <v>0</v>
      </c>
      <c r="J17" s="363">
        <f>'Projected Profit &amp; Loss'!I59</f>
        <v>0</v>
      </c>
      <c r="K17" s="363">
        <f>'Projected Profit &amp; Loss'!J59</f>
        <v>0</v>
      </c>
      <c r="L17" s="363">
        <f>'Projected Profit &amp; Loss'!K59</f>
        <v>0</v>
      </c>
      <c r="M17" s="363">
        <f>'Projected Profit &amp; Loss'!L59</f>
        <v>0</v>
      </c>
      <c r="N17" s="363">
        <f>'Projected Profit &amp; Loss'!M59</f>
        <v>0</v>
      </c>
      <c r="O17" s="368">
        <f>'Projected Profit &amp; Loss'!N59</f>
        <v>0</v>
      </c>
    </row>
    <row r="18" spans="1:16" ht="15.75" hidden="1" customHeight="1" x14ac:dyDescent="0.3">
      <c r="A18" s="559"/>
      <c r="B18" s="562"/>
      <c r="C18" s="563"/>
      <c r="D18" s="563"/>
      <c r="E18" s="563"/>
      <c r="F18" s="563"/>
      <c r="G18" s="563"/>
      <c r="H18" s="563"/>
      <c r="I18" s="563"/>
      <c r="J18" s="563"/>
      <c r="K18" s="563"/>
      <c r="L18" s="563"/>
      <c r="M18" s="563"/>
      <c r="N18" s="563"/>
      <c r="O18" s="368"/>
    </row>
    <row r="19" spans="1:16" ht="15.75" hidden="1" customHeight="1" x14ac:dyDescent="0.3">
      <c r="A19" s="559"/>
      <c r="B19" s="562"/>
      <c r="C19" s="563"/>
      <c r="D19" s="563"/>
      <c r="E19" s="563"/>
      <c r="F19" s="563"/>
      <c r="G19" s="563"/>
      <c r="H19" s="563"/>
      <c r="I19" s="563"/>
      <c r="J19" s="563"/>
      <c r="K19" s="563"/>
      <c r="L19" s="563"/>
      <c r="M19" s="563"/>
      <c r="N19" s="563"/>
      <c r="O19" s="368">
        <f t="shared" si="1"/>
        <v>0</v>
      </c>
      <c r="P19" s="471"/>
    </row>
    <row r="20" spans="1:16" ht="15.75" hidden="1" customHeight="1" x14ac:dyDescent="0.3">
      <c r="A20" s="353" t="s">
        <v>169</v>
      </c>
      <c r="B20" s="564">
        <f>'StartUp Expenses'!B50</f>
        <v>0</v>
      </c>
      <c r="C20" s="749"/>
      <c r="D20" s="750"/>
      <c r="E20" s="750"/>
      <c r="F20" s="750"/>
      <c r="G20" s="750"/>
      <c r="H20" s="750"/>
      <c r="I20" s="750"/>
      <c r="J20" s="750"/>
      <c r="K20" s="750"/>
      <c r="L20" s="750"/>
      <c r="M20" s="750"/>
      <c r="N20" s="751"/>
      <c r="O20" s="368">
        <f>SUM(B20:N20)</f>
        <v>0</v>
      </c>
    </row>
    <row r="21" spans="1:16" ht="15.75" customHeight="1" thickBot="1" x14ac:dyDescent="0.35">
      <c r="A21" s="370" t="s">
        <v>170</v>
      </c>
      <c r="B21" s="371">
        <f>SUM(B16:B20)</f>
        <v>0</v>
      </c>
      <c r="C21" s="371">
        <f>SUM(C16:C20)</f>
        <v>0</v>
      </c>
      <c r="D21" s="371">
        <f t="shared" ref="D21:N21" si="3">SUM(D16:D20)</f>
        <v>0</v>
      </c>
      <c r="E21" s="371">
        <f t="shared" si="3"/>
        <v>0</v>
      </c>
      <c r="F21" s="371">
        <f t="shared" si="3"/>
        <v>0</v>
      </c>
      <c r="G21" s="371">
        <f t="shared" si="3"/>
        <v>0</v>
      </c>
      <c r="H21" s="371">
        <f t="shared" si="3"/>
        <v>0</v>
      </c>
      <c r="I21" s="371">
        <f t="shared" si="3"/>
        <v>0</v>
      </c>
      <c r="J21" s="371">
        <f t="shared" si="3"/>
        <v>0</v>
      </c>
      <c r="K21" s="371">
        <f t="shared" si="3"/>
        <v>0</v>
      </c>
      <c r="L21" s="371">
        <f t="shared" si="3"/>
        <v>0</v>
      </c>
      <c r="M21" s="371">
        <f t="shared" si="3"/>
        <v>0</v>
      </c>
      <c r="N21" s="371">
        <f t="shared" si="3"/>
        <v>0</v>
      </c>
      <c r="O21" s="369">
        <f t="shared" si="1"/>
        <v>0</v>
      </c>
    </row>
    <row r="22" spans="1:16" ht="30.75" customHeight="1" thickBot="1" x14ac:dyDescent="0.35">
      <c r="A22" s="364" t="s">
        <v>171</v>
      </c>
      <c r="B22" s="372">
        <f>B14-B21</f>
        <v>0</v>
      </c>
      <c r="C22" s="372">
        <f>C14-C21</f>
        <v>0</v>
      </c>
      <c r="D22" s="372">
        <f t="shared" ref="D22:O22" si="4">D14-D21</f>
        <v>0</v>
      </c>
      <c r="E22" s="372">
        <f t="shared" si="4"/>
        <v>0</v>
      </c>
      <c r="F22" s="372">
        <f t="shared" si="4"/>
        <v>0</v>
      </c>
      <c r="G22" s="372">
        <f t="shared" si="4"/>
        <v>0</v>
      </c>
      <c r="H22" s="372">
        <f t="shared" si="4"/>
        <v>0</v>
      </c>
      <c r="I22" s="372">
        <f t="shared" si="4"/>
        <v>0</v>
      </c>
      <c r="J22" s="372">
        <f t="shared" si="4"/>
        <v>0</v>
      </c>
      <c r="K22" s="372">
        <f t="shared" si="4"/>
        <v>0</v>
      </c>
      <c r="L22" s="372">
        <f t="shared" si="4"/>
        <v>0</v>
      </c>
      <c r="M22" s="372">
        <f t="shared" si="4"/>
        <v>0</v>
      </c>
      <c r="N22" s="372">
        <f t="shared" si="4"/>
        <v>0</v>
      </c>
      <c r="O22" s="372">
        <f t="shared" si="4"/>
        <v>0</v>
      </c>
    </row>
    <row r="23" spans="1:16" ht="15.75" customHeight="1" thickBot="1" x14ac:dyDescent="0.35">
      <c r="A23" s="33"/>
      <c r="B23" s="34"/>
      <c r="C23" s="35"/>
      <c r="D23" s="35"/>
      <c r="E23" s="35"/>
      <c r="F23" s="35"/>
      <c r="G23" s="35"/>
      <c r="H23" s="35"/>
      <c r="I23" s="35"/>
      <c r="J23" s="35"/>
      <c r="K23" s="35"/>
      <c r="L23" s="35"/>
      <c r="M23" s="35"/>
      <c r="N23" s="35"/>
      <c r="O23" s="36"/>
    </row>
    <row r="24" spans="1:16" ht="26.25" customHeight="1" x14ac:dyDescent="0.3">
      <c r="A24" s="359" t="s">
        <v>172</v>
      </c>
      <c r="B24" s="752"/>
      <c r="C24" s="753"/>
      <c r="D24" s="753"/>
      <c r="E24" s="753"/>
      <c r="F24" s="753"/>
      <c r="G24" s="753"/>
      <c r="H24" s="753"/>
      <c r="I24" s="753"/>
      <c r="J24" s="753"/>
      <c r="K24" s="753"/>
      <c r="L24" s="753"/>
      <c r="M24" s="753"/>
      <c r="N24" s="753"/>
      <c r="O24" s="754"/>
    </row>
    <row r="25" spans="1:16" ht="18" customHeight="1" x14ac:dyDescent="0.3">
      <c r="A25" s="740" t="s">
        <v>160</v>
      </c>
      <c r="B25" s="741"/>
      <c r="C25" s="741"/>
      <c r="D25" s="741"/>
      <c r="E25" s="741"/>
      <c r="F25" s="741"/>
      <c r="G25" s="741"/>
      <c r="H25" s="741"/>
      <c r="I25" s="741"/>
      <c r="J25" s="741"/>
      <c r="K25" s="741"/>
      <c r="L25" s="741"/>
      <c r="M25" s="741"/>
      <c r="N25" s="741"/>
      <c r="O25" s="742"/>
    </row>
    <row r="26" spans="1:16" ht="14.4" x14ac:dyDescent="0.3">
      <c r="A26" s="559" t="s">
        <v>173</v>
      </c>
      <c r="B26" s="564"/>
      <c r="C26" s="565"/>
      <c r="D26" s="561"/>
      <c r="E26" s="561"/>
      <c r="F26" s="561"/>
      <c r="G26" s="561"/>
      <c r="H26" s="561"/>
      <c r="I26" s="561"/>
      <c r="J26" s="561"/>
      <c r="K26" s="561"/>
      <c r="L26" s="561"/>
      <c r="M26" s="561"/>
      <c r="N26" s="561"/>
      <c r="O26" s="368">
        <f>SUM(B26:N26)</f>
        <v>0</v>
      </c>
    </row>
    <row r="27" spans="1:16" ht="28.8" x14ac:dyDescent="0.3">
      <c r="A27" s="559" t="s">
        <v>174</v>
      </c>
      <c r="B27" s="564"/>
      <c r="C27" s="561"/>
      <c r="D27" s="561"/>
      <c r="E27" s="561"/>
      <c r="F27" s="561"/>
      <c r="G27" s="561"/>
      <c r="H27" s="561"/>
      <c r="I27" s="561"/>
      <c r="J27" s="561"/>
      <c r="K27" s="561"/>
      <c r="L27" s="561"/>
      <c r="M27" s="561"/>
      <c r="N27" s="561"/>
      <c r="O27" s="368">
        <f t="shared" ref="O27:O51" si="5">SUM(B27:N27)</f>
        <v>0</v>
      </c>
    </row>
    <row r="28" spans="1:16" ht="14.4" x14ac:dyDescent="0.3">
      <c r="A28" s="559" t="s">
        <v>310</v>
      </c>
      <c r="B28" s="564"/>
      <c r="C28" s="561"/>
      <c r="D28" s="561"/>
      <c r="E28" s="561"/>
      <c r="F28" s="561"/>
      <c r="G28" s="561"/>
      <c r="H28" s="561"/>
      <c r="I28" s="561"/>
      <c r="J28" s="561"/>
      <c r="K28" s="561"/>
      <c r="L28" s="561"/>
      <c r="M28" s="561"/>
      <c r="N28" s="561"/>
      <c r="O28" s="368">
        <f t="shared" si="5"/>
        <v>0</v>
      </c>
    </row>
    <row r="29" spans="1:16" ht="14.4" x14ac:dyDescent="0.3">
      <c r="A29" s="373" t="s">
        <v>165</v>
      </c>
      <c r="B29" s="360">
        <f>SUM(B26:B28)</f>
        <v>0</v>
      </c>
      <c r="C29" s="360">
        <f t="shared" ref="C29:N29" si="6">SUM(C26:C28)</f>
        <v>0</v>
      </c>
      <c r="D29" s="360">
        <f t="shared" si="6"/>
        <v>0</v>
      </c>
      <c r="E29" s="360">
        <f>SUM(E26:E28)</f>
        <v>0</v>
      </c>
      <c r="F29" s="360">
        <f t="shared" si="6"/>
        <v>0</v>
      </c>
      <c r="G29" s="360">
        <f t="shared" si="6"/>
        <v>0</v>
      </c>
      <c r="H29" s="360">
        <f t="shared" si="6"/>
        <v>0</v>
      </c>
      <c r="I29" s="360">
        <f t="shared" si="6"/>
        <v>0</v>
      </c>
      <c r="J29" s="360">
        <f t="shared" si="6"/>
        <v>0</v>
      </c>
      <c r="K29" s="360">
        <f t="shared" si="6"/>
        <v>0</v>
      </c>
      <c r="L29" s="360">
        <f t="shared" si="6"/>
        <v>0</v>
      </c>
      <c r="M29" s="360">
        <f t="shared" si="6"/>
        <v>0</v>
      </c>
      <c r="N29" s="360">
        <f t="shared" si="6"/>
        <v>0</v>
      </c>
      <c r="O29" s="368">
        <f t="shared" si="5"/>
        <v>0</v>
      </c>
    </row>
    <row r="30" spans="1:16" ht="15.75" customHeight="1" x14ac:dyDescent="0.3">
      <c r="A30" s="740" t="s">
        <v>166</v>
      </c>
      <c r="B30" s="741"/>
      <c r="C30" s="741"/>
      <c r="D30" s="741"/>
      <c r="E30" s="741"/>
      <c r="F30" s="741"/>
      <c r="G30" s="741"/>
      <c r="H30" s="741"/>
      <c r="I30" s="741"/>
      <c r="J30" s="741"/>
      <c r="K30" s="741"/>
      <c r="L30" s="741"/>
      <c r="M30" s="741"/>
      <c r="N30" s="741"/>
      <c r="O30" s="742"/>
    </row>
    <row r="31" spans="1:16" ht="15.75" customHeight="1" x14ac:dyDescent="0.3">
      <c r="A31" s="559" t="s">
        <v>175</v>
      </c>
      <c r="B31" s="566"/>
      <c r="C31" s="561"/>
      <c r="D31" s="561"/>
      <c r="E31" s="561"/>
      <c r="F31" s="561"/>
      <c r="G31" s="561"/>
      <c r="H31" s="561"/>
      <c r="I31" s="561"/>
      <c r="J31" s="561"/>
      <c r="K31" s="561"/>
      <c r="L31" s="561"/>
      <c r="M31" s="561"/>
      <c r="N31" s="561"/>
      <c r="O31" s="368">
        <f t="shared" si="5"/>
        <v>0</v>
      </c>
    </row>
    <row r="32" spans="1:16" ht="15.75" customHeight="1" x14ac:dyDescent="0.3">
      <c r="A32" s="559" t="s">
        <v>176</v>
      </c>
      <c r="B32" s="566"/>
      <c r="C32" s="561"/>
      <c r="D32" s="561"/>
      <c r="E32" s="561"/>
      <c r="F32" s="561"/>
      <c r="G32" s="561"/>
      <c r="H32" s="561"/>
      <c r="I32" s="561"/>
      <c r="J32" s="561"/>
      <c r="K32" s="561"/>
      <c r="L32" s="561"/>
      <c r="M32" s="561"/>
      <c r="N32" s="567"/>
      <c r="O32" s="368">
        <f t="shared" si="5"/>
        <v>0</v>
      </c>
    </row>
    <row r="33" spans="1:15" ht="15.75" customHeight="1" x14ac:dyDescent="0.3">
      <c r="A33" s="559" t="s">
        <v>177</v>
      </c>
      <c r="B33" s="566"/>
      <c r="C33" s="561"/>
      <c r="D33" s="561"/>
      <c r="E33" s="561"/>
      <c r="F33" s="561"/>
      <c r="G33" s="561"/>
      <c r="H33" s="561"/>
      <c r="I33" s="561"/>
      <c r="J33" s="561"/>
      <c r="K33" s="561"/>
      <c r="L33" s="561"/>
      <c r="M33" s="561"/>
      <c r="N33" s="567"/>
      <c r="O33" s="368">
        <f t="shared" si="5"/>
        <v>0</v>
      </c>
    </row>
    <row r="34" spans="1:15" ht="15.75" customHeight="1" x14ac:dyDescent="0.3">
      <c r="A34" s="559" t="s">
        <v>178</v>
      </c>
      <c r="B34" s="564"/>
      <c r="C34" s="561"/>
      <c r="D34" s="561"/>
      <c r="E34" s="561"/>
      <c r="F34" s="561"/>
      <c r="G34" s="561"/>
      <c r="H34" s="561"/>
      <c r="I34" s="561"/>
      <c r="J34" s="561"/>
      <c r="K34" s="561"/>
      <c r="L34" s="561"/>
      <c r="M34" s="561"/>
      <c r="N34" s="567"/>
      <c r="O34" s="368">
        <f t="shared" si="5"/>
        <v>0</v>
      </c>
    </row>
    <row r="35" spans="1:15" ht="15.75" customHeight="1" thickBot="1" x14ac:dyDescent="0.35">
      <c r="A35" s="370" t="s">
        <v>170</v>
      </c>
      <c r="B35" s="371">
        <f>SUM(B31:B34)</f>
        <v>0</v>
      </c>
      <c r="C35" s="371">
        <f t="shared" ref="C35:N35" si="7">SUM(C31:C34)</f>
        <v>0</v>
      </c>
      <c r="D35" s="371">
        <f t="shared" si="7"/>
        <v>0</v>
      </c>
      <c r="E35" s="371">
        <f t="shared" si="7"/>
        <v>0</v>
      </c>
      <c r="F35" s="371">
        <f t="shared" si="7"/>
        <v>0</v>
      </c>
      <c r="G35" s="371">
        <f t="shared" si="7"/>
        <v>0</v>
      </c>
      <c r="H35" s="371">
        <f t="shared" si="7"/>
        <v>0</v>
      </c>
      <c r="I35" s="371">
        <f t="shared" si="7"/>
        <v>0</v>
      </c>
      <c r="J35" s="371">
        <f t="shared" si="7"/>
        <v>0</v>
      </c>
      <c r="K35" s="371">
        <f t="shared" si="7"/>
        <v>0</v>
      </c>
      <c r="L35" s="371">
        <f t="shared" si="7"/>
        <v>0</v>
      </c>
      <c r="M35" s="371">
        <f t="shared" si="7"/>
        <v>0</v>
      </c>
      <c r="N35" s="371">
        <f t="shared" si="7"/>
        <v>0</v>
      </c>
      <c r="O35" s="369">
        <f t="shared" si="5"/>
        <v>0</v>
      </c>
    </row>
    <row r="36" spans="1:15" ht="30.75" customHeight="1" thickBot="1" x14ac:dyDescent="0.35">
      <c r="A36" s="365" t="s">
        <v>179</v>
      </c>
      <c r="B36" s="374">
        <f t="shared" ref="B36:O36" si="8">B29-B35</f>
        <v>0</v>
      </c>
      <c r="C36" s="374">
        <f t="shared" si="8"/>
        <v>0</v>
      </c>
      <c r="D36" s="374">
        <f t="shared" si="8"/>
        <v>0</v>
      </c>
      <c r="E36" s="374">
        <f t="shared" si="8"/>
        <v>0</v>
      </c>
      <c r="F36" s="374">
        <f t="shared" si="8"/>
        <v>0</v>
      </c>
      <c r="G36" s="374">
        <f t="shared" si="8"/>
        <v>0</v>
      </c>
      <c r="H36" s="374">
        <f t="shared" si="8"/>
        <v>0</v>
      </c>
      <c r="I36" s="374">
        <f t="shared" si="8"/>
        <v>0</v>
      </c>
      <c r="J36" s="374">
        <f t="shared" si="8"/>
        <v>0</v>
      </c>
      <c r="K36" s="374">
        <f t="shared" si="8"/>
        <v>0</v>
      </c>
      <c r="L36" s="374">
        <f t="shared" si="8"/>
        <v>0</v>
      </c>
      <c r="M36" s="374">
        <f t="shared" si="8"/>
        <v>0</v>
      </c>
      <c r="N36" s="374">
        <f t="shared" si="8"/>
        <v>0</v>
      </c>
      <c r="O36" s="374">
        <f t="shared" si="8"/>
        <v>0</v>
      </c>
    </row>
    <row r="37" spans="1:15" thickBot="1" x14ac:dyDescent="0.35">
      <c r="A37" s="361"/>
      <c r="B37" s="362"/>
      <c r="C37" s="362"/>
      <c r="D37" s="362"/>
      <c r="E37" s="362"/>
      <c r="F37" s="362"/>
      <c r="G37" s="362"/>
      <c r="H37" s="362"/>
      <c r="I37" s="362"/>
      <c r="J37" s="362"/>
      <c r="K37" s="362"/>
      <c r="L37" s="362"/>
      <c r="M37" s="362"/>
      <c r="N37" s="362"/>
      <c r="O37" s="362"/>
    </row>
    <row r="38" spans="1:15" ht="26.25" customHeight="1" x14ac:dyDescent="0.3">
      <c r="A38" s="359" t="s">
        <v>180</v>
      </c>
      <c r="B38" s="755"/>
      <c r="C38" s="756"/>
      <c r="D38" s="756"/>
      <c r="E38" s="756"/>
      <c r="F38" s="756"/>
      <c r="G38" s="756"/>
      <c r="H38" s="756"/>
      <c r="I38" s="756"/>
      <c r="J38" s="756"/>
      <c r="K38" s="756"/>
      <c r="L38" s="756"/>
      <c r="M38" s="756"/>
      <c r="N38" s="756"/>
      <c r="O38" s="757"/>
    </row>
    <row r="39" spans="1:15" ht="22.5" customHeight="1" x14ac:dyDescent="0.3">
      <c r="A39" s="740" t="s">
        <v>160</v>
      </c>
      <c r="B39" s="741"/>
      <c r="C39" s="741"/>
      <c r="D39" s="741"/>
      <c r="E39" s="741"/>
      <c r="F39" s="741"/>
      <c r="G39" s="741"/>
      <c r="H39" s="741"/>
      <c r="I39" s="741"/>
      <c r="J39" s="741"/>
      <c r="K39" s="741"/>
      <c r="L39" s="741"/>
      <c r="M39" s="741"/>
      <c r="N39" s="741"/>
      <c r="O39" s="742"/>
    </row>
    <row r="40" spans="1:15" ht="14.4" x14ac:dyDescent="0.3">
      <c r="A40" s="353" t="s">
        <v>181</v>
      </c>
      <c r="B40" s="360">
        <f>Financing!C8</f>
        <v>0</v>
      </c>
      <c r="C40" s="360"/>
      <c r="D40" s="360"/>
      <c r="E40" s="360"/>
      <c r="F40" s="360"/>
      <c r="G40" s="360"/>
      <c r="H40" s="360"/>
      <c r="I40" s="360"/>
      <c r="J40" s="360"/>
      <c r="K40" s="360"/>
      <c r="L40" s="360"/>
      <c r="M40" s="360"/>
      <c r="N40" s="360"/>
      <c r="O40" s="354"/>
    </row>
    <row r="41" spans="1:15" ht="14.4" x14ac:dyDescent="0.3">
      <c r="A41" s="559" t="s">
        <v>182</v>
      </c>
      <c r="B41" s="564"/>
      <c r="C41" s="561"/>
      <c r="D41" s="561"/>
      <c r="E41" s="561"/>
      <c r="F41" s="561"/>
      <c r="G41" s="561"/>
      <c r="H41" s="561"/>
      <c r="I41" s="561"/>
      <c r="J41" s="561"/>
      <c r="K41" s="561"/>
      <c r="L41" s="561"/>
      <c r="M41" s="561"/>
      <c r="N41" s="561"/>
      <c r="O41" s="368">
        <f t="shared" si="5"/>
        <v>0</v>
      </c>
    </row>
    <row r="42" spans="1:15" ht="14.4" x14ac:dyDescent="0.3">
      <c r="A42" s="559" t="s">
        <v>183</v>
      </c>
      <c r="B42" s="564"/>
      <c r="C42" s="561"/>
      <c r="D42" s="561"/>
      <c r="E42" s="561"/>
      <c r="F42" s="561"/>
      <c r="G42" s="561"/>
      <c r="H42" s="561"/>
      <c r="I42" s="561"/>
      <c r="J42" s="561"/>
      <c r="K42" s="561"/>
      <c r="L42" s="561"/>
      <c r="M42" s="561"/>
      <c r="N42" s="561"/>
      <c r="O42" s="368">
        <f t="shared" si="5"/>
        <v>0</v>
      </c>
    </row>
    <row r="43" spans="1:15" thickBot="1" x14ac:dyDescent="0.35">
      <c r="A43" s="378" t="s">
        <v>165</v>
      </c>
      <c r="B43" s="375">
        <f>SUM(B40:B42)</f>
        <v>0</v>
      </c>
      <c r="C43" s="375">
        <f t="shared" ref="C43:N43" si="9">SUM(C40:C42)</f>
        <v>0</v>
      </c>
      <c r="D43" s="375">
        <f t="shared" si="9"/>
        <v>0</v>
      </c>
      <c r="E43" s="375">
        <f t="shared" si="9"/>
        <v>0</v>
      </c>
      <c r="F43" s="375">
        <f t="shared" si="9"/>
        <v>0</v>
      </c>
      <c r="G43" s="375">
        <f t="shared" si="9"/>
        <v>0</v>
      </c>
      <c r="H43" s="375">
        <f t="shared" si="9"/>
        <v>0</v>
      </c>
      <c r="I43" s="375">
        <f t="shared" si="9"/>
        <v>0</v>
      </c>
      <c r="J43" s="375">
        <f t="shared" si="9"/>
        <v>0</v>
      </c>
      <c r="K43" s="375">
        <f t="shared" si="9"/>
        <v>0</v>
      </c>
      <c r="L43" s="375">
        <f t="shared" si="9"/>
        <v>0</v>
      </c>
      <c r="M43" s="375">
        <f t="shared" si="9"/>
        <v>0</v>
      </c>
      <c r="N43" s="375">
        <f t="shared" si="9"/>
        <v>0</v>
      </c>
      <c r="O43" s="368">
        <f t="shared" si="5"/>
        <v>0</v>
      </c>
    </row>
    <row r="44" spans="1:15" ht="15.75" customHeight="1" x14ac:dyDescent="0.3">
      <c r="A44" s="743" t="s">
        <v>166</v>
      </c>
      <c r="B44" s="744"/>
      <c r="C44" s="744"/>
      <c r="D44" s="744"/>
      <c r="E44" s="744"/>
      <c r="F44" s="744"/>
      <c r="G44" s="744"/>
      <c r="H44" s="744"/>
      <c r="I44" s="744"/>
      <c r="J44" s="744"/>
      <c r="K44" s="744"/>
      <c r="L44" s="744"/>
      <c r="M44" s="744"/>
      <c r="N44" s="744"/>
      <c r="O44" s="745"/>
    </row>
    <row r="45" spans="1:15" ht="15.75" customHeight="1" x14ac:dyDescent="0.3">
      <c r="A45" s="353" t="s">
        <v>184</v>
      </c>
      <c r="B45" s="363"/>
      <c r="C45" s="363" t="str">
        <f>Amortization!D17</f>
        <v/>
      </c>
      <c r="D45" s="363" t="str">
        <f>Amortization!D18</f>
        <v/>
      </c>
      <c r="E45" s="363" t="str">
        <f>Amortization!D19</f>
        <v/>
      </c>
      <c r="F45" s="363" t="str">
        <f>Amortization!D20</f>
        <v/>
      </c>
      <c r="G45" s="363" t="str">
        <f>Amortization!D21</f>
        <v/>
      </c>
      <c r="H45" s="363" t="str">
        <f>Amortization!D22</f>
        <v/>
      </c>
      <c r="I45" s="363" t="str">
        <f>Amortization!D23</f>
        <v/>
      </c>
      <c r="J45" s="363" t="str">
        <f>Amortization!D24</f>
        <v/>
      </c>
      <c r="K45" s="363" t="str">
        <f>Amortization!D25</f>
        <v/>
      </c>
      <c r="L45" s="363" t="str">
        <f>Amortization!D26</f>
        <v/>
      </c>
      <c r="M45" s="363" t="str">
        <f>Amortization!D27</f>
        <v/>
      </c>
      <c r="N45" s="363" t="str">
        <f>Amortization!D28</f>
        <v/>
      </c>
      <c r="O45" s="368">
        <f t="shared" si="5"/>
        <v>0</v>
      </c>
    </row>
    <row r="46" spans="1:15" ht="15.75" customHeight="1" x14ac:dyDescent="0.3">
      <c r="A46" s="559" t="s">
        <v>185</v>
      </c>
      <c r="B46" s="566"/>
      <c r="C46" s="563"/>
      <c r="D46" s="565"/>
      <c r="E46" s="563"/>
      <c r="F46" s="563"/>
      <c r="G46" s="563"/>
      <c r="H46" s="563"/>
      <c r="I46" s="563"/>
      <c r="J46" s="563"/>
      <c r="K46" s="563"/>
      <c r="L46" s="563"/>
      <c r="M46" s="563"/>
      <c r="N46" s="563"/>
      <c r="O46" s="368">
        <f t="shared" si="5"/>
        <v>0</v>
      </c>
    </row>
    <row r="47" spans="1:15" ht="15.75" customHeight="1" x14ac:dyDescent="0.3">
      <c r="A47" s="559" t="s">
        <v>186</v>
      </c>
      <c r="B47" s="566"/>
      <c r="C47" s="563"/>
      <c r="D47" s="563"/>
      <c r="E47" s="563"/>
      <c r="F47" s="563"/>
      <c r="G47" s="563"/>
      <c r="H47" s="563"/>
      <c r="I47" s="563"/>
      <c r="J47" s="563"/>
      <c r="K47" s="563"/>
      <c r="L47" s="563"/>
      <c r="M47" s="563"/>
      <c r="N47" s="563"/>
      <c r="O47" s="368">
        <f t="shared" si="5"/>
        <v>0</v>
      </c>
    </row>
    <row r="48" spans="1:15" ht="15.75" customHeight="1" x14ac:dyDescent="0.3">
      <c r="A48" s="559" t="s">
        <v>187</v>
      </c>
      <c r="B48" s="566"/>
      <c r="C48" s="563"/>
      <c r="D48" s="563"/>
      <c r="E48" s="563"/>
      <c r="F48" s="563"/>
      <c r="G48" s="563"/>
      <c r="H48" s="563"/>
      <c r="I48" s="563"/>
      <c r="J48" s="563"/>
      <c r="K48" s="563"/>
      <c r="L48" s="563"/>
      <c r="M48" s="563"/>
      <c r="N48" s="563"/>
      <c r="O48" s="368"/>
    </row>
    <row r="49" spans="1:15" ht="15.75" customHeight="1" thickBot="1" x14ac:dyDescent="0.35">
      <c r="A49" s="378" t="s">
        <v>170</v>
      </c>
      <c r="B49" s="376">
        <f t="shared" ref="B49:N49" si="10">SUM(B45:B48)</f>
        <v>0</v>
      </c>
      <c r="C49" s="376">
        <f t="shared" si="10"/>
        <v>0</v>
      </c>
      <c r="D49" s="376">
        <f t="shared" si="10"/>
        <v>0</v>
      </c>
      <c r="E49" s="376">
        <f t="shared" si="10"/>
        <v>0</v>
      </c>
      <c r="F49" s="376">
        <f t="shared" si="10"/>
        <v>0</v>
      </c>
      <c r="G49" s="376">
        <f t="shared" si="10"/>
        <v>0</v>
      </c>
      <c r="H49" s="376">
        <f t="shared" si="10"/>
        <v>0</v>
      </c>
      <c r="I49" s="376">
        <f t="shared" si="10"/>
        <v>0</v>
      </c>
      <c r="J49" s="376">
        <f t="shared" si="10"/>
        <v>0</v>
      </c>
      <c r="K49" s="376">
        <f t="shared" si="10"/>
        <v>0</v>
      </c>
      <c r="L49" s="376">
        <f t="shared" si="10"/>
        <v>0</v>
      </c>
      <c r="M49" s="376">
        <f t="shared" si="10"/>
        <v>0</v>
      </c>
      <c r="N49" s="376">
        <f t="shared" si="10"/>
        <v>0</v>
      </c>
      <c r="O49" s="368">
        <f t="shared" si="5"/>
        <v>0</v>
      </c>
    </row>
    <row r="50" spans="1:15" ht="30.75" customHeight="1" thickBot="1" x14ac:dyDescent="0.35">
      <c r="A50" s="379" t="s">
        <v>188</v>
      </c>
      <c r="B50" s="380">
        <f t="shared" ref="B50:O50" si="11">B43-B49</f>
        <v>0</v>
      </c>
      <c r="C50" s="380">
        <f t="shared" si="11"/>
        <v>0</v>
      </c>
      <c r="D50" s="380">
        <f t="shared" si="11"/>
        <v>0</v>
      </c>
      <c r="E50" s="380">
        <f t="shared" si="11"/>
        <v>0</v>
      </c>
      <c r="F50" s="380">
        <f t="shared" si="11"/>
        <v>0</v>
      </c>
      <c r="G50" s="380">
        <f t="shared" si="11"/>
        <v>0</v>
      </c>
      <c r="H50" s="380">
        <f t="shared" si="11"/>
        <v>0</v>
      </c>
      <c r="I50" s="380">
        <f t="shared" si="11"/>
        <v>0</v>
      </c>
      <c r="J50" s="380">
        <f t="shared" si="11"/>
        <v>0</v>
      </c>
      <c r="K50" s="380">
        <f t="shared" si="11"/>
        <v>0</v>
      </c>
      <c r="L50" s="380">
        <f t="shared" si="11"/>
        <v>0</v>
      </c>
      <c r="M50" s="380">
        <f t="shared" si="11"/>
        <v>0</v>
      </c>
      <c r="N50" s="380">
        <f t="shared" si="11"/>
        <v>0</v>
      </c>
      <c r="O50" s="381">
        <f t="shared" si="11"/>
        <v>0</v>
      </c>
    </row>
    <row r="51" spans="1:15" ht="14.4" x14ac:dyDescent="0.3">
      <c r="A51" s="382" t="s">
        <v>189</v>
      </c>
      <c r="B51" s="383">
        <f t="shared" ref="B51:N51" si="12">B22+B36+B50</f>
        <v>0</v>
      </c>
      <c r="C51" s="383">
        <f t="shared" si="12"/>
        <v>0</v>
      </c>
      <c r="D51" s="383">
        <f t="shared" si="12"/>
        <v>0</v>
      </c>
      <c r="E51" s="383">
        <f t="shared" si="12"/>
        <v>0</v>
      </c>
      <c r="F51" s="383">
        <f t="shared" si="12"/>
        <v>0</v>
      </c>
      <c r="G51" s="383">
        <f t="shared" si="12"/>
        <v>0</v>
      </c>
      <c r="H51" s="383">
        <f t="shared" si="12"/>
        <v>0</v>
      </c>
      <c r="I51" s="383">
        <f t="shared" si="12"/>
        <v>0</v>
      </c>
      <c r="J51" s="383">
        <f t="shared" si="12"/>
        <v>0</v>
      </c>
      <c r="K51" s="383">
        <f t="shared" si="12"/>
        <v>0</v>
      </c>
      <c r="L51" s="383">
        <f t="shared" si="12"/>
        <v>0</v>
      </c>
      <c r="M51" s="383">
        <f t="shared" si="12"/>
        <v>0</v>
      </c>
      <c r="N51" s="383">
        <f t="shared" si="12"/>
        <v>0</v>
      </c>
      <c r="O51" s="384">
        <f t="shared" si="5"/>
        <v>0</v>
      </c>
    </row>
    <row r="52" spans="1:15" ht="14.4" x14ac:dyDescent="0.3">
      <c r="A52" s="235" t="s">
        <v>190</v>
      </c>
      <c r="B52" s="355">
        <f t="shared" ref="B52:N52" si="13">B5+B51</f>
        <v>0</v>
      </c>
      <c r="C52" s="355">
        <f t="shared" si="13"/>
        <v>0</v>
      </c>
      <c r="D52" s="355">
        <f t="shared" si="13"/>
        <v>0</v>
      </c>
      <c r="E52" s="355">
        <f t="shared" si="13"/>
        <v>0</v>
      </c>
      <c r="F52" s="355">
        <f t="shared" si="13"/>
        <v>0</v>
      </c>
      <c r="G52" s="355">
        <f t="shared" si="13"/>
        <v>0</v>
      </c>
      <c r="H52" s="355">
        <f t="shared" si="13"/>
        <v>0</v>
      </c>
      <c r="I52" s="355">
        <f t="shared" si="13"/>
        <v>0</v>
      </c>
      <c r="J52" s="355">
        <f t="shared" si="13"/>
        <v>0</v>
      </c>
      <c r="K52" s="355">
        <f t="shared" si="13"/>
        <v>0</v>
      </c>
      <c r="L52" s="355">
        <f t="shared" si="13"/>
        <v>0</v>
      </c>
      <c r="M52" s="355">
        <f t="shared" si="13"/>
        <v>0</v>
      </c>
      <c r="N52" s="355">
        <f t="shared" si="13"/>
        <v>0</v>
      </c>
      <c r="O52" s="377"/>
    </row>
  </sheetData>
  <sheetProtection selectLockedCells="1"/>
  <mergeCells count="10">
    <mergeCell ref="A39:O39"/>
    <mergeCell ref="A44:O44"/>
    <mergeCell ref="B7:O7"/>
    <mergeCell ref="C20:N20"/>
    <mergeCell ref="B24:O24"/>
    <mergeCell ref="B38:O38"/>
    <mergeCell ref="A8:O8"/>
    <mergeCell ref="A15:O15"/>
    <mergeCell ref="A25:O25"/>
    <mergeCell ref="A30:O3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9AA57-7780-4E3A-9290-1CFD540222F0}">
  <dimension ref="B1:O50"/>
  <sheetViews>
    <sheetView showGridLines="0" topLeftCell="A17" zoomScale="98" zoomScaleNormal="98" workbookViewId="0">
      <selection activeCell="C17" sqref="C17"/>
    </sheetView>
  </sheetViews>
  <sheetFormatPr defaultColWidth="8.88671875" defaultRowHeight="13.2" x14ac:dyDescent="0.25"/>
  <cols>
    <col min="1" max="1" width="3.44140625" style="109" customWidth="1"/>
    <col min="2" max="2" width="50.44140625" style="109" customWidth="1"/>
    <col min="3" max="3" width="20.88671875" style="109" customWidth="1"/>
    <col min="4" max="5" width="21.44140625" style="109" customWidth="1"/>
    <col min="6" max="6" width="15.109375" style="109" customWidth="1"/>
    <col min="7" max="7" width="3.5546875" style="109" customWidth="1"/>
    <col min="8" max="8" width="16.88671875" style="109" customWidth="1"/>
    <col min="9" max="9" width="14.6640625" style="109" customWidth="1"/>
    <col min="10" max="10" width="8.33203125" style="109" customWidth="1"/>
    <col min="11" max="11" width="25.109375" style="109" customWidth="1"/>
    <col min="12" max="12" width="1.109375" style="109" customWidth="1"/>
    <col min="13" max="13" width="15.33203125" style="109" customWidth="1"/>
    <col min="14" max="14" width="16" style="109" customWidth="1"/>
    <col min="15" max="255" width="8.88671875" style="109"/>
    <col min="256" max="256" width="3.44140625" style="109" customWidth="1"/>
    <col min="257" max="257" width="20.44140625" style="109" customWidth="1"/>
    <col min="258" max="259" width="19.88671875" style="109" customWidth="1"/>
    <col min="260" max="260" width="38.44140625" style="109" customWidth="1"/>
    <col min="261" max="511" width="8.88671875" style="109"/>
    <col min="512" max="512" width="3.44140625" style="109" customWidth="1"/>
    <col min="513" max="513" width="20.44140625" style="109" customWidth="1"/>
    <col min="514" max="515" width="19.88671875" style="109" customWidth="1"/>
    <col min="516" max="516" width="38.44140625" style="109" customWidth="1"/>
    <col min="517" max="767" width="8.88671875" style="109"/>
    <col min="768" max="768" width="3.44140625" style="109" customWidth="1"/>
    <col min="769" max="769" width="20.44140625" style="109" customWidth="1"/>
    <col min="770" max="771" width="19.88671875" style="109" customWidth="1"/>
    <col min="772" max="772" width="38.44140625" style="109" customWidth="1"/>
    <col min="773" max="1023" width="8.88671875" style="109"/>
    <col min="1024" max="1024" width="3.44140625" style="109" customWidth="1"/>
    <col min="1025" max="1025" width="20.44140625" style="109" customWidth="1"/>
    <col min="1026" max="1027" width="19.88671875" style="109" customWidth="1"/>
    <col min="1028" max="1028" width="38.44140625" style="109" customWidth="1"/>
    <col min="1029" max="1279" width="8.88671875" style="109"/>
    <col min="1280" max="1280" width="3.44140625" style="109" customWidth="1"/>
    <col min="1281" max="1281" width="20.44140625" style="109" customWidth="1"/>
    <col min="1282" max="1283" width="19.88671875" style="109" customWidth="1"/>
    <col min="1284" max="1284" width="38.44140625" style="109" customWidth="1"/>
    <col min="1285" max="1535" width="8.88671875" style="109"/>
    <col min="1536" max="1536" width="3.44140625" style="109" customWidth="1"/>
    <col min="1537" max="1537" width="20.44140625" style="109" customWidth="1"/>
    <col min="1538" max="1539" width="19.88671875" style="109" customWidth="1"/>
    <col min="1540" max="1540" width="38.44140625" style="109" customWidth="1"/>
    <col min="1541" max="1791" width="8.88671875" style="109"/>
    <col min="1792" max="1792" width="3.44140625" style="109" customWidth="1"/>
    <col min="1793" max="1793" width="20.44140625" style="109" customWidth="1"/>
    <col min="1794" max="1795" width="19.88671875" style="109" customWidth="1"/>
    <col min="1796" max="1796" width="38.44140625" style="109" customWidth="1"/>
    <col min="1797" max="2047" width="8.88671875" style="109"/>
    <col min="2048" max="2048" width="3.44140625" style="109" customWidth="1"/>
    <col min="2049" max="2049" width="20.44140625" style="109" customWidth="1"/>
    <col min="2050" max="2051" width="19.88671875" style="109" customWidth="1"/>
    <col min="2052" max="2052" width="38.44140625" style="109" customWidth="1"/>
    <col min="2053" max="2303" width="8.88671875" style="109"/>
    <col min="2304" max="2304" width="3.44140625" style="109" customWidth="1"/>
    <col min="2305" max="2305" width="20.44140625" style="109" customWidth="1"/>
    <col min="2306" max="2307" width="19.88671875" style="109" customWidth="1"/>
    <col min="2308" max="2308" width="38.44140625" style="109" customWidth="1"/>
    <col min="2309" max="2559" width="8.88671875" style="109"/>
    <col min="2560" max="2560" width="3.44140625" style="109" customWidth="1"/>
    <col min="2561" max="2561" width="20.44140625" style="109" customWidth="1"/>
    <col min="2562" max="2563" width="19.88671875" style="109" customWidth="1"/>
    <col min="2564" max="2564" width="38.44140625" style="109" customWidth="1"/>
    <col min="2565" max="2815" width="8.88671875" style="109"/>
    <col min="2816" max="2816" width="3.44140625" style="109" customWidth="1"/>
    <col min="2817" max="2817" width="20.44140625" style="109" customWidth="1"/>
    <col min="2818" max="2819" width="19.88671875" style="109" customWidth="1"/>
    <col min="2820" max="2820" width="38.44140625" style="109" customWidth="1"/>
    <col min="2821" max="3071" width="8.88671875" style="109"/>
    <col min="3072" max="3072" width="3.44140625" style="109" customWidth="1"/>
    <col min="3073" max="3073" width="20.44140625" style="109" customWidth="1"/>
    <col min="3074" max="3075" width="19.88671875" style="109" customWidth="1"/>
    <col min="3076" max="3076" width="38.44140625" style="109" customWidth="1"/>
    <col min="3077" max="3327" width="8.88671875" style="109"/>
    <col min="3328" max="3328" width="3.44140625" style="109" customWidth="1"/>
    <col min="3329" max="3329" width="20.44140625" style="109" customWidth="1"/>
    <col min="3330" max="3331" width="19.88671875" style="109" customWidth="1"/>
    <col min="3332" max="3332" width="38.44140625" style="109" customWidth="1"/>
    <col min="3333" max="3583" width="8.88671875" style="109"/>
    <col min="3584" max="3584" width="3.44140625" style="109" customWidth="1"/>
    <col min="3585" max="3585" width="20.44140625" style="109" customWidth="1"/>
    <col min="3586" max="3587" width="19.88671875" style="109" customWidth="1"/>
    <col min="3588" max="3588" width="38.44140625" style="109" customWidth="1"/>
    <col min="3589" max="3839" width="8.88671875" style="109"/>
    <col min="3840" max="3840" width="3.44140625" style="109" customWidth="1"/>
    <col min="3841" max="3841" width="20.44140625" style="109" customWidth="1"/>
    <col min="3842" max="3843" width="19.88671875" style="109" customWidth="1"/>
    <col min="3844" max="3844" width="38.44140625" style="109" customWidth="1"/>
    <col min="3845" max="4095" width="8.88671875" style="109"/>
    <col min="4096" max="4096" width="3.44140625" style="109" customWidth="1"/>
    <col min="4097" max="4097" width="20.44140625" style="109" customWidth="1"/>
    <col min="4098" max="4099" width="19.88671875" style="109" customWidth="1"/>
    <col min="4100" max="4100" width="38.44140625" style="109" customWidth="1"/>
    <col min="4101" max="4351" width="8.88671875" style="109"/>
    <col min="4352" max="4352" width="3.44140625" style="109" customWidth="1"/>
    <col min="4353" max="4353" width="20.44140625" style="109" customWidth="1"/>
    <col min="4354" max="4355" width="19.88671875" style="109" customWidth="1"/>
    <col min="4356" max="4356" width="38.44140625" style="109" customWidth="1"/>
    <col min="4357" max="4607" width="8.88671875" style="109"/>
    <col min="4608" max="4608" width="3.44140625" style="109" customWidth="1"/>
    <col min="4609" max="4609" width="20.44140625" style="109" customWidth="1"/>
    <col min="4610" max="4611" width="19.88671875" style="109" customWidth="1"/>
    <col min="4612" max="4612" width="38.44140625" style="109" customWidth="1"/>
    <col min="4613" max="4863" width="8.88671875" style="109"/>
    <col min="4864" max="4864" width="3.44140625" style="109" customWidth="1"/>
    <col min="4865" max="4865" width="20.44140625" style="109" customWidth="1"/>
    <col min="4866" max="4867" width="19.88671875" style="109" customWidth="1"/>
    <col min="4868" max="4868" width="38.44140625" style="109" customWidth="1"/>
    <col min="4869" max="5119" width="8.88671875" style="109"/>
    <col min="5120" max="5120" width="3.44140625" style="109" customWidth="1"/>
    <col min="5121" max="5121" width="20.44140625" style="109" customWidth="1"/>
    <col min="5122" max="5123" width="19.88671875" style="109" customWidth="1"/>
    <col min="5124" max="5124" width="38.44140625" style="109" customWidth="1"/>
    <col min="5125" max="5375" width="8.88671875" style="109"/>
    <col min="5376" max="5376" width="3.44140625" style="109" customWidth="1"/>
    <col min="5377" max="5377" width="20.44140625" style="109" customWidth="1"/>
    <col min="5378" max="5379" width="19.88671875" style="109" customWidth="1"/>
    <col min="5380" max="5380" width="38.44140625" style="109" customWidth="1"/>
    <col min="5381" max="5631" width="8.88671875" style="109"/>
    <col min="5632" max="5632" width="3.44140625" style="109" customWidth="1"/>
    <col min="5633" max="5633" width="20.44140625" style="109" customWidth="1"/>
    <col min="5634" max="5635" width="19.88671875" style="109" customWidth="1"/>
    <col min="5636" max="5636" width="38.44140625" style="109" customWidth="1"/>
    <col min="5637" max="5887" width="8.88671875" style="109"/>
    <col min="5888" max="5888" width="3.44140625" style="109" customWidth="1"/>
    <col min="5889" max="5889" width="20.44140625" style="109" customWidth="1"/>
    <col min="5890" max="5891" width="19.88671875" style="109" customWidth="1"/>
    <col min="5892" max="5892" width="38.44140625" style="109" customWidth="1"/>
    <col min="5893" max="6143" width="8.88671875" style="109"/>
    <col min="6144" max="6144" width="3.44140625" style="109" customWidth="1"/>
    <col min="6145" max="6145" width="20.44140625" style="109" customWidth="1"/>
    <col min="6146" max="6147" width="19.88671875" style="109" customWidth="1"/>
    <col min="6148" max="6148" width="38.44140625" style="109" customWidth="1"/>
    <col min="6149" max="6399" width="8.88671875" style="109"/>
    <col min="6400" max="6400" width="3.44140625" style="109" customWidth="1"/>
    <col min="6401" max="6401" width="20.44140625" style="109" customWidth="1"/>
    <col min="6402" max="6403" width="19.88671875" style="109" customWidth="1"/>
    <col min="6404" max="6404" width="38.44140625" style="109" customWidth="1"/>
    <col min="6405" max="6655" width="8.88671875" style="109"/>
    <col min="6656" max="6656" width="3.44140625" style="109" customWidth="1"/>
    <col min="6657" max="6657" width="20.44140625" style="109" customWidth="1"/>
    <col min="6658" max="6659" width="19.88671875" style="109" customWidth="1"/>
    <col min="6660" max="6660" width="38.44140625" style="109" customWidth="1"/>
    <col min="6661" max="6911" width="8.88671875" style="109"/>
    <col min="6912" max="6912" width="3.44140625" style="109" customWidth="1"/>
    <col min="6913" max="6913" width="20.44140625" style="109" customWidth="1"/>
    <col min="6914" max="6915" width="19.88671875" style="109" customWidth="1"/>
    <col min="6916" max="6916" width="38.44140625" style="109" customWidth="1"/>
    <col min="6917" max="7167" width="8.88671875" style="109"/>
    <col min="7168" max="7168" width="3.44140625" style="109" customWidth="1"/>
    <col min="7169" max="7169" width="20.44140625" style="109" customWidth="1"/>
    <col min="7170" max="7171" width="19.88671875" style="109" customWidth="1"/>
    <col min="7172" max="7172" width="38.44140625" style="109" customWidth="1"/>
    <col min="7173" max="7423" width="8.88671875" style="109"/>
    <col min="7424" max="7424" width="3.44140625" style="109" customWidth="1"/>
    <col min="7425" max="7425" width="20.44140625" style="109" customWidth="1"/>
    <col min="7426" max="7427" width="19.88671875" style="109" customWidth="1"/>
    <col min="7428" max="7428" width="38.44140625" style="109" customWidth="1"/>
    <col min="7429" max="7679" width="8.88671875" style="109"/>
    <col min="7680" max="7680" width="3.44140625" style="109" customWidth="1"/>
    <col min="7681" max="7681" width="20.44140625" style="109" customWidth="1"/>
    <col min="7682" max="7683" width="19.88671875" style="109" customWidth="1"/>
    <col min="7684" max="7684" width="38.44140625" style="109" customWidth="1"/>
    <col min="7685" max="7935" width="8.88671875" style="109"/>
    <col min="7936" max="7936" width="3.44140625" style="109" customWidth="1"/>
    <col min="7937" max="7937" width="20.44140625" style="109" customWidth="1"/>
    <col min="7938" max="7939" width="19.88671875" style="109" customWidth="1"/>
    <col min="7940" max="7940" width="38.44140625" style="109" customWidth="1"/>
    <col min="7941" max="8191" width="8.88671875" style="109"/>
    <col min="8192" max="8192" width="3.44140625" style="109" customWidth="1"/>
    <col min="8193" max="8193" width="20.44140625" style="109" customWidth="1"/>
    <col min="8194" max="8195" width="19.88671875" style="109" customWidth="1"/>
    <col min="8196" max="8196" width="38.44140625" style="109" customWidth="1"/>
    <col min="8197" max="8447" width="8.88671875" style="109"/>
    <col min="8448" max="8448" width="3.44140625" style="109" customWidth="1"/>
    <col min="8449" max="8449" width="20.44140625" style="109" customWidth="1"/>
    <col min="8450" max="8451" width="19.88671875" style="109" customWidth="1"/>
    <col min="8452" max="8452" width="38.44140625" style="109" customWidth="1"/>
    <col min="8453" max="8703" width="8.88671875" style="109"/>
    <col min="8704" max="8704" width="3.44140625" style="109" customWidth="1"/>
    <col min="8705" max="8705" width="20.44140625" style="109" customWidth="1"/>
    <col min="8706" max="8707" width="19.88671875" style="109" customWidth="1"/>
    <col min="8708" max="8708" width="38.44140625" style="109" customWidth="1"/>
    <col min="8709" max="8959" width="8.88671875" style="109"/>
    <col min="8960" max="8960" width="3.44140625" style="109" customWidth="1"/>
    <col min="8961" max="8961" width="20.44140625" style="109" customWidth="1"/>
    <col min="8962" max="8963" width="19.88671875" style="109" customWidth="1"/>
    <col min="8964" max="8964" width="38.44140625" style="109" customWidth="1"/>
    <col min="8965" max="9215" width="8.88671875" style="109"/>
    <col min="9216" max="9216" width="3.44140625" style="109" customWidth="1"/>
    <col min="9217" max="9217" width="20.44140625" style="109" customWidth="1"/>
    <col min="9218" max="9219" width="19.88671875" style="109" customWidth="1"/>
    <col min="9220" max="9220" width="38.44140625" style="109" customWidth="1"/>
    <col min="9221" max="9471" width="8.88671875" style="109"/>
    <col min="9472" max="9472" width="3.44140625" style="109" customWidth="1"/>
    <col min="9473" max="9473" width="20.44140625" style="109" customWidth="1"/>
    <col min="9474" max="9475" width="19.88671875" style="109" customWidth="1"/>
    <col min="9476" max="9476" width="38.44140625" style="109" customWidth="1"/>
    <col min="9477" max="9727" width="8.88671875" style="109"/>
    <col min="9728" max="9728" width="3.44140625" style="109" customWidth="1"/>
    <col min="9729" max="9729" width="20.44140625" style="109" customWidth="1"/>
    <col min="9730" max="9731" width="19.88671875" style="109" customWidth="1"/>
    <col min="9732" max="9732" width="38.44140625" style="109" customWidth="1"/>
    <col min="9733" max="9983" width="8.88671875" style="109"/>
    <col min="9984" max="9984" width="3.44140625" style="109" customWidth="1"/>
    <col min="9985" max="9985" width="20.44140625" style="109" customWidth="1"/>
    <col min="9986" max="9987" width="19.88671875" style="109" customWidth="1"/>
    <col min="9988" max="9988" width="38.44140625" style="109" customWidth="1"/>
    <col min="9989" max="10239" width="8.88671875" style="109"/>
    <col min="10240" max="10240" width="3.44140625" style="109" customWidth="1"/>
    <col min="10241" max="10241" width="20.44140625" style="109" customWidth="1"/>
    <col min="10242" max="10243" width="19.88671875" style="109" customWidth="1"/>
    <col min="10244" max="10244" width="38.44140625" style="109" customWidth="1"/>
    <col min="10245" max="10495" width="8.88671875" style="109"/>
    <col min="10496" max="10496" width="3.44140625" style="109" customWidth="1"/>
    <col min="10497" max="10497" width="20.44140625" style="109" customWidth="1"/>
    <col min="10498" max="10499" width="19.88671875" style="109" customWidth="1"/>
    <col min="10500" max="10500" width="38.44140625" style="109" customWidth="1"/>
    <col min="10501" max="10751" width="8.88671875" style="109"/>
    <col min="10752" max="10752" width="3.44140625" style="109" customWidth="1"/>
    <col min="10753" max="10753" width="20.44140625" style="109" customWidth="1"/>
    <col min="10754" max="10755" width="19.88671875" style="109" customWidth="1"/>
    <col min="10756" max="10756" width="38.44140625" style="109" customWidth="1"/>
    <col min="10757" max="11007" width="8.88671875" style="109"/>
    <col min="11008" max="11008" width="3.44140625" style="109" customWidth="1"/>
    <col min="11009" max="11009" width="20.44140625" style="109" customWidth="1"/>
    <col min="11010" max="11011" width="19.88671875" style="109" customWidth="1"/>
    <col min="11012" max="11012" width="38.44140625" style="109" customWidth="1"/>
    <col min="11013" max="11263" width="8.88671875" style="109"/>
    <col min="11264" max="11264" width="3.44140625" style="109" customWidth="1"/>
    <col min="11265" max="11265" width="20.44140625" style="109" customWidth="1"/>
    <col min="11266" max="11267" width="19.88671875" style="109" customWidth="1"/>
    <col min="11268" max="11268" width="38.44140625" style="109" customWidth="1"/>
    <col min="11269" max="11519" width="8.88671875" style="109"/>
    <col min="11520" max="11520" width="3.44140625" style="109" customWidth="1"/>
    <col min="11521" max="11521" width="20.44140625" style="109" customWidth="1"/>
    <col min="11522" max="11523" width="19.88671875" style="109" customWidth="1"/>
    <col min="11524" max="11524" width="38.44140625" style="109" customWidth="1"/>
    <col min="11525" max="11775" width="8.88671875" style="109"/>
    <col min="11776" max="11776" width="3.44140625" style="109" customWidth="1"/>
    <col min="11777" max="11777" width="20.44140625" style="109" customWidth="1"/>
    <col min="11778" max="11779" width="19.88671875" style="109" customWidth="1"/>
    <col min="11780" max="11780" width="38.44140625" style="109" customWidth="1"/>
    <col min="11781" max="12031" width="8.88671875" style="109"/>
    <col min="12032" max="12032" width="3.44140625" style="109" customWidth="1"/>
    <col min="12033" max="12033" width="20.44140625" style="109" customWidth="1"/>
    <col min="12034" max="12035" width="19.88671875" style="109" customWidth="1"/>
    <col min="12036" max="12036" width="38.44140625" style="109" customWidth="1"/>
    <col min="12037" max="12287" width="8.88671875" style="109"/>
    <col min="12288" max="12288" width="3.44140625" style="109" customWidth="1"/>
    <col min="12289" max="12289" width="20.44140625" style="109" customWidth="1"/>
    <col min="12290" max="12291" width="19.88671875" style="109" customWidth="1"/>
    <col min="12292" max="12292" width="38.44140625" style="109" customWidth="1"/>
    <col min="12293" max="12543" width="8.88671875" style="109"/>
    <col min="12544" max="12544" width="3.44140625" style="109" customWidth="1"/>
    <col min="12545" max="12545" width="20.44140625" style="109" customWidth="1"/>
    <col min="12546" max="12547" width="19.88671875" style="109" customWidth="1"/>
    <col min="12548" max="12548" width="38.44140625" style="109" customWidth="1"/>
    <col min="12549" max="12799" width="8.88671875" style="109"/>
    <col min="12800" max="12800" width="3.44140625" style="109" customWidth="1"/>
    <col min="12801" max="12801" width="20.44140625" style="109" customWidth="1"/>
    <col min="12802" max="12803" width="19.88671875" style="109" customWidth="1"/>
    <col min="12804" max="12804" width="38.44140625" style="109" customWidth="1"/>
    <col min="12805" max="13055" width="8.88671875" style="109"/>
    <col min="13056" max="13056" width="3.44140625" style="109" customWidth="1"/>
    <col min="13057" max="13057" width="20.44140625" style="109" customWidth="1"/>
    <col min="13058" max="13059" width="19.88671875" style="109" customWidth="1"/>
    <col min="13060" max="13060" width="38.44140625" style="109" customWidth="1"/>
    <col min="13061" max="13311" width="8.88671875" style="109"/>
    <col min="13312" max="13312" width="3.44140625" style="109" customWidth="1"/>
    <col min="13313" max="13313" width="20.44140625" style="109" customWidth="1"/>
    <col min="13314" max="13315" width="19.88671875" style="109" customWidth="1"/>
    <col min="13316" max="13316" width="38.44140625" style="109" customWidth="1"/>
    <col min="13317" max="13567" width="8.88671875" style="109"/>
    <col min="13568" max="13568" width="3.44140625" style="109" customWidth="1"/>
    <col min="13569" max="13569" width="20.44140625" style="109" customWidth="1"/>
    <col min="13570" max="13571" width="19.88671875" style="109" customWidth="1"/>
    <col min="13572" max="13572" width="38.44140625" style="109" customWidth="1"/>
    <col min="13573" max="13823" width="8.88671875" style="109"/>
    <col min="13824" max="13824" width="3.44140625" style="109" customWidth="1"/>
    <col min="13825" max="13825" width="20.44140625" style="109" customWidth="1"/>
    <col min="13826" max="13827" width="19.88671875" style="109" customWidth="1"/>
    <col min="13828" max="13828" width="38.44140625" style="109" customWidth="1"/>
    <col min="13829" max="14079" width="8.88671875" style="109"/>
    <col min="14080" max="14080" width="3.44140625" style="109" customWidth="1"/>
    <col min="14081" max="14081" width="20.44140625" style="109" customWidth="1"/>
    <col min="14082" max="14083" width="19.88671875" style="109" customWidth="1"/>
    <col min="14084" max="14084" width="38.44140625" style="109" customWidth="1"/>
    <col min="14085" max="14335" width="8.88671875" style="109"/>
    <col min="14336" max="14336" width="3.44140625" style="109" customWidth="1"/>
    <col min="14337" max="14337" width="20.44140625" style="109" customWidth="1"/>
    <col min="14338" max="14339" width="19.88671875" style="109" customWidth="1"/>
    <col min="14340" max="14340" width="38.44140625" style="109" customWidth="1"/>
    <col min="14341" max="14591" width="8.88671875" style="109"/>
    <col min="14592" max="14592" width="3.44140625" style="109" customWidth="1"/>
    <col min="14593" max="14593" width="20.44140625" style="109" customWidth="1"/>
    <col min="14594" max="14595" width="19.88671875" style="109" customWidth="1"/>
    <col min="14596" max="14596" width="38.44140625" style="109" customWidth="1"/>
    <col min="14597" max="14847" width="8.88671875" style="109"/>
    <col min="14848" max="14848" width="3.44140625" style="109" customWidth="1"/>
    <col min="14849" max="14849" width="20.44140625" style="109" customWidth="1"/>
    <col min="14850" max="14851" width="19.88671875" style="109" customWidth="1"/>
    <col min="14852" max="14852" width="38.44140625" style="109" customWidth="1"/>
    <col min="14853" max="15103" width="8.88671875" style="109"/>
    <col min="15104" max="15104" width="3.44140625" style="109" customWidth="1"/>
    <col min="15105" max="15105" width="20.44140625" style="109" customWidth="1"/>
    <col min="15106" max="15107" width="19.88671875" style="109" customWidth="1"/>
    <col min="15108" max="15108" width="38.44140625" style="109" customWidth="1"/>
    <col min="15109" max="15359" width="8.88671875" style="109"/>
    <col min="15360" max="15360" width="3.44140625" style="109" customWidth="1"/>
    <col min="15361" max="15361" width="20.44140625" style="109" customWidth="1"/>
    <col min="15362" max="15363" width="19.88671875" style="109" customWidth="1"/>
    <col min="15364" max="15364" width="38.44140625" style="109" customWidth="1"/>
    <col min="15365" max="15615" width="8.88671875" style="109"/>
    <col min="15616" max="15616" width="3.44140625" style="109" customWidth="1"/>
    <col min="15617" max="15617" width="20.44140625" style="109" customWidth="1"/>
    <col min="15618" max="15619" width="19.88671875" style="109" customWidth="1"/>
    <col min="15620" max="15620" width="38.44140625" style="109" customWidth="1"/>
    <col min="15621" max="15871" width="8.88671875" style="109"/>
    <col min="15872" max="15872" width="3.44140625" style="109" customWidth="1"/>
    <col min="15873" max="15873" width="20.44140625" style="109" customWidth="1"/>
    <col min="15874" max="15875" width="19.88671875" style="109" customWidth="1"/>
    <col min="15876" max="15876" width="38.44140625" style="109" customWidth="1"/>
    <col min="15877" max="16127" width="8.88671875" style="109"/>
    <col min="16128" max="16128" width="3.44140625" style="109" customWidth="1"/>
    <col min="16129" max="16129" width="20.44140625" style="109" customWidth="1"/>
    <col min="16130" max="16131" width="19.88671875" style="109" customWidth="1"/>
    <col min="16132" max="16132" width="38.44140625" style="109" customWidth="1"/>
    <col min="16133" max="16384" width="8.88671875" style="109"/>
  </cols>
  <sheetData>
    <row r="1" spans="2:7" ht="21" x14ac:dyDescent="0.4">
      <c r="B1" s="385" t="s">
        <v>191</v>
      </c>
    </row>
    <row r="2" spans="2:7" ht="13.8" thickBot="1" x14ac:dyDescent="0.3">
      <c r="B2" s="108"/>
      <c r="C2" s="761"/>
      <c r="D2" s="761"/>
    </row>
    <row r="3" spans="2:7" ht="15.75" customHeight="1" thickBot="1" x14ac:dyDescent="0.35">
      <c r="B3" s="110" t="s">
        <v>192</v>
      </c>
      <c r="C3" s="762"/>
      <c r="D3" s="763"/>
      <c r="F3" s="333"/>
      <c r="G3" s="1" t="s">
        <v>52</v>
      </c>
    </row>
    <row r="4" spans="2:7" ht="15.75" customHeight="1" thickBot="1" x14ac:dyDescent="0.35">
      <c r="B4" s="111"/>
      <c r="C4" s="571" t="s">
        <v>193</v>
      </c>
      <c r="D4" s="112" t="s">
        <v>194</v>
      </c>
      <c r="F4" s="332"/>
      <c r="G4" s="330" t="s">
        <v>55</v>
      </c>
    </row>
    <row r="5" spans="2:7" ht="13.8" x14ac:dyDescent="0.3">
      <c r="B5" s="113" t="s">
        <v>195</v>
      </c>
      <c r="C5" s="114" t="s">
        <v>196</v>
      </c>
      <c r="D5" s="114" t="s">
        <v>196</v>
      </c>
    </row>
    <row r="6" spans="2:7" ht="13.8" x14ac:dyDescent="0.3">
      <c r="B6" s="568" t="s">
        <v>197</v>
      </c>
      <c r="C6" s="569"/>
      <c r="D6" s="569"/>
    </row>
    <row r="7" spans="2:7" ht="13.8" x14ac:dyDescent="0.3">
      <c r="B7" s="568" t="s">
        <v>198</v>
      </c>
      <c r="C7" s="569"/>
      <c r="D7" s="569"/>
    </row>
    <row r="8" spans="2:7" ht="13.8" x14ac:dyDescent="0.3">
      <c r="B8" s="568" t="s">
        <v>199</v>
      </c>
      <c r="C8" s="569"/>
      <c r="D8" s="569"/>
    </row>
    <row r="9" spans="2:7" ht="13.8" x14ac:dyDescent="0.3">
      <c r="B9" s="568" t="s">
        <v>200</v>
      </c>
      <c r="C9" s="569"/>
      <c r="D9" s="569"/>
    </row>
    <row r="10" spans="2:7" ht="13.8" x14ac:dyDescent="0.3">
      <c r="B10" s="568" t="s">
        <v>201</v>
      </c>
      <c r="C10" s="569"/>
      <c r="D10" s="569"/>
    </row>
    <row r="11" spans="2:7" ht="13.8" x14ac:dyDescent="0.3">
      <c r="B11" s="570" t="s">
        <v>202</v>
      </c>
      <c r="C11" s="569"/>
      <c r="D11" s="569"/>
      <c r="E11" s="116"/>
    </row>
    <row r="12" spans="2:7" ht="13.8" x14ac:dyDescent="0.3">
      <c r="B12" s="117" t="s">
        <v>203</v>
      </c>
      <c r="C12" s="118">
        <f>SUM(C6:C11)</f>
        <v>0</v>
      </c>
      <c r="D12" s="118">
        <f>SUM(D6:D11)</f>
        <v>0</v>
      </c>
    </row>
    <row r="13" spans="2:7" ht="13.8" x14ac:dyDescent="0.3">
      <c r="B13" s="117"/>
      <c r="C13" s="119"/>
      <c r="D13" s="119"/>
    </row>
    <row r="14" spans="2:7" ht="13.8" x14ac:dyDescent="0.3">
      <c r="B14" s="568" t="s">
        <v>17</v>
      </c>
      <c r="C14" s="569"/>
      <c r="D14" s="569"/>
    </row>
    <row r="15" spans="2:7" ht="13.8" x14ac:dyDescent="0.3">
      <c r="B15" s="568" t="s">
        <v>204</v>
      </c>
      <c r="C15" s="569"/>
      <c r="D15" s="569"/>
    </row>
    <row r="16" spans="2:7" ht="13.8" x14ac:dyDescent="0.3">
      <c r="B16" s="568" t="s">
        <v>205</v>
      </c>
      <c r="C16" s="569"/>
      <c r="D16" s="569"/>
    </row>
    <row r="17" spans="2:15" ht="14.4" thickBot="1" x14ac:dyDescent="0.35">
      <c r="B17" s="568" t="s">
        <v>8</v>
      </c>
      <c r="C17" s="569"/>
      <c r="D17" s="569"/>
    </row>
    <row r="18" spans="2:15" ht="14.4" thickBot="1" x14ac:dyDescent="0.35">
      <c r="B18" s="568" t="s">
        <v>206</v>
      </c>
      <c r="C18" s="569"/>
      <c r="D18" s="569"/>
      <c r="F18" s="120" t="s">
        <v>207</v>
      </c>
      <c r="G18" s="121"/>
      <c r="H18" s="122" t="str">
        <f>C4</f>
        <v>As of (enter app date)</v>
      </c>
      <c r="I18" s="123"/>
      <c r="J18" s="124"/>
      <c r="K18" s="125"/>
      <c r="L18" s="126"/>
      <c r="M18" s="127"/>
      <c r="N18" s="128"/>
    </row>
    <row r="19" spans="2:15" ht="13.8" x14ac:dyDescent="0.3">
      <c r="B19" s="568" t="s">
        <v>6</v>
      </c>
      <c r="C19" s="569"/>
      <c r="D19" s="569"/>
      <c r="F19" s="391" t="s">
        <v>208</v>
      </c>
      <c r="G19" s="129"/>
      <c r="H19" s="390" t="s">
        <v>209</v>
      </c>
      <c r="I19" s="130" t="s">
        <v>210</v>
      </c>
      <c r="J19" s="131" t="s">
        <v>211</v>
      </c>
      <c r="K19" s="132" t="s">
        <v>212</v>
      </c>
      <c r="L19" s="133"/>
      <c r="M19" s="392" t="s">
        <v>209</v>
      </c>
      <c r="N19" s="134" t="s">
        <v>213</v>
      </c>
    </row>
    <row r="20" spans="2:15" ht="14.4" thickBot="1" x14ac:dyDescent="0.35">
      <c r="B20" s="135" t="s">
        <v>214</v>
      </c>
      <c r="C20" s="136">
        <f>SUM(C14:C19)</f>
        <v>0</v>
      </c>
      <c r="D20" s="136">
        <f>SUM(D14:D19)</f>
        <v>0</v>
      </c>
      <c r="F20" s="137" t="s">
        <v>215</v>
      </c>
      <c r="G20" s="138"/>
      <c r="H20" s="139">
        <f>C12</f>
        <v>0</v>
      </c>
      <c r="I20" s="140">
        <f>D12</f>
        <v>0</v>
      </c>
      <c r="J20" s="141">
        <v>-1</v>
      </c>
      <c r="K20" s="142" t="s">
        <v>312</v>
      </c>
      <c r="L20" s="143"/>
      <c r="M20" s="139">
        <f>SUM(C41:C43)</f>
        <v>0</v>
      </c>
      <c r="N20" s="140">
        <f>SUM(D41:D43)</f>
        <v>0</v>
      </c>
    </row>
    <row r="21" spans="2:15" ht="14.4" thickBot="1" x14ac:dyDescent="0.35">
      <c r="B21" s="144"/>
      <c r="C21" s="145"/>
      <c r="D21" s="145"/>
      <c r="F21" s="146" t="s">
        <v>216</v>
      </c>
      <c r="G21" s="143"/>
      <c r="H21" s="147">
        <f>C20</f>
        <v>0</v>
      </c>
      <c r="I21" s="148">
        <f>D20</f>
        <v>0</v>
      </c>
      <c r="J21" s="149"/>
      <c r="K21" s="150" t="s">
        <v>217</v>
      </c>
      <c r="L21" s="143"/>
      <c r="M21" s="147">
        <f>SUM(C44:C44)</f>
        <v>0</v>
      </c>
      <c r="N21" s="148" t="e">
        <f>#REF!+D44</f>
        <v>#REF!</v>
      </c>
    </row>
    <row r="22" spans="2:15" ht="13.8" x14ac:dyDescent="0.3">
      <c r="B22" s="568" t="s">
        <v>218</v>
      </c>
      <c r="C22" s="569"/>
      <c r="D22" s="569"/>
      <c r="F22" s="146" t="s">
        <v>219</v>
      </c>
      <c r="G22" s="143"/>
      <c r="H22" s="147">
        <f>C24</f>
        <v>0</v>
      </c>
      <c r="I22" s="148">
        <f>D24</f>
        <v>0</v>
      </c>
      <c r="J22" s="149"/>
      <c r="K22" s="151" t="s">
        <v>220</v>
      </c>
      <c r="L22" s="152"/>
      <c r="M22" s="153">
        <f>C45</f>
        <v>0</v>
      </c>
      <c r="N22" s="154"/>
    </row>
    <row r="23" spans="2:15" ht="14.4" thickBot="1" x14ac:dyDescent="0.35">
      <c r="B23" s="568" t="s">
        <v>221</v>
      </c>
      <c r="C23" s="569"/>
      <c r="D23" s="569"/>
      <c r="F23" s="155"/>
      <c r="G23" s="156"/>
      <c r="H23" s="156"/>
      <c r="I23" s="157"/>
      <c r="K23" s="158" t="s">
        <v>222</v>
      </c>
      <c r="L23" s="159"/>
      <c r="M23" s="160">
        <f>SUM(M20:M21)</f>
        <v>0</v>
      </c>
      <c r="N23" s="161" t="e">
        <f>SUM(N20:N21)</f>
        <v>#REF!</v>
      </c>
    </row>
    <row r="24" spans="2:15" ht="15" thickTop="1" thickBot="1" x14ac:dyDescent="0.35">
      <c r="B24" s="135" t="s">
        <v>223</v>
      </c>
      <c r="C24" s="136">
        <f>SUM(C22:C23)</f>
        <v>0</v>
      </c>
      <c r="D24" s="136">
        <f>SUM(D22:D23)</f>
        <v>0</v>
      </c>
      <c r="F24" s="162" t="s">
        <v>224</v>
      </c>
      <c r="G24" s="163"/>
      <c r="H24" s="164">
        <f>SUM(H20:H22)</f>
        <v>0</v>
      </c>
      <c r="I24" s="165">
        <f>SUM(I20:I22)</f>
        <v>0</v>
      </c>
      <c r="J24" s="166"/>
      <c r="K24" s="167" t="s">
        <v>225</v>
      </c>
      <c r="L24" s="168">
        <f>G29</f>
        <v>0</v>
      </c>
      <c r="M24" s="169">
        <f>H29+M23</f>
        <v>0</v>
      </c>
      <c r="N24" s="170" t="e">
        <f>I29+N23</f>
        <v>#REF!</v>
      </c>
    </row>
    <row r="25" spans="2:15" ht="14.4" thickBot="1" x14ac:dyDescent="0.35">
      <c r="B25" s="171" t="s">
        <v>224</v>
      </c>
      <c r="C25" s="172">
        <f>C12+C20</f>
        <v>0</v>
      </c>
      <c r="D25" s="172">
        <f>D12+D20+D24</f>
        <v>0</v>
      </c>
      <c r="F25" s="173" t="s">
        <v>226</v>
      </c>
      <c r="G25" s="174"/>
      <c r="H25" s="175"/>
      <c r="I25" s="176"/>
      <c r="J25" s="177"/>
      <c r="K25" s="178" t="s">
        <v>227</v>
      </c>
      <c r="L25" s="179"/>
      <c r="M25" s="180"/>
      <c r="N25" s="181"/>
    </row>
    <row r="26" spans="2:15" ht="14.4" x14ac:dyDescent="0.3">
      <c r="B26" s="182"/>
      <c r="C26" s="183"/>
      <c r="D26" s="184"/>
      <c r="F26" s="137" t="s">
        <v>228</v>
      </c>
      <c r="G26" s="138"/>
      <c r="H26" s="139">
        <f>C32</f>
        <v>0</v>
      </c>
      <c r="I26" s="140">
        <f>D32</f>
        <v>0</v>
      </c>
      <c r="J26" s="185"/>
      <c r="K26" s="186" t="s">
        <v>229</v>
      </c>
      <c r="L26" s="187"/>
      <c r="M26" s="188" t="e">
        <f>H20/H26</f>
        <v>#DIV/0!</v>
      </c>
      <c r="N26" s="189" t="e">
        <f>I20/I26</f>
        <v>#DIV/0!</v>
      </c>
      <c r="O26" s="234" t="s">
        <v>230</v>
      </c>
    </row>
    <row r="27" spans="2:15" ht="13.8" thickBot="1" x14ac:dyDescent="0.3">
      <c r="B27" s="190"/>
      <c r="C27" s="191"/>
      <c r="D27" s="192"/>
      <c r="F27" s="146" t="s">
        <v>231</v>
      </c>
      <c r="G27" s="143"/>
      <c r="H27" s="147">
        <f>C35</f>
        <v>0</v>
      </c>
      <c r="I27" s="148">
        <f>D35</f>
        <v>0</v>
      </c>
      <c r="J27" s="149"/>
      <c r="K27" s="186" t="s">
        <v>232</v>
      </c>
      <c r="L27" s="187"/>
      <c r="M27" s="188" t="e">
        <f>(H20-C10)/H26</f>
        <v>#DIV/0!</v>
      </c>
      <c r="N27" s="189" t="e">
        <f>(I20-D10)/I26</f>
        <v>#DIV/0!</v>
      </c>
      <c r="O27" s="109" t="s">
        <v>233</v>
      </c>
    </row>
    <row r="28" spans="2:15" ht="13.8" x14ac:dyDescent="0.3">
      <c r="B28" s="193" t="s">
        <v>234</v>
      </c>
      <c r="C28" s="193" t="s">
        <v>196</v>
      </c>
      <c r="D28" s="193" t="s">
        <v>196</v>
      </c>
      <c r="F28" s="146" t="s">
        <v>235</v>
      </c>
      <c r="G28" s="194"/>
      <c r="H28" s="194">
        <v>0</v>
      </c>
      <c r="I28" s="195">
        <v>0</v>
      </c>
      <c r="J28" s="196"/>
      <c r="K28" s="186" t="s">
        <v>236</v>
      </c>
      <c r="L28" s="197"/>
      <c r="M28" s="198">
        <f>H20-H26</f>
        <v>0</v>
      </c>
      <c r="N28" s="199">
        <f>I20-I26</f>
        <v>0</v>
      </c>
    </row>
    <row r="29" spans="2:15" ht="14.4" thickBot="1" x14ac:dyDescent="0.35">
      <c r="B29" s="572" t="s">
        <v>237</v>
      </c>
      <c r="C29" s="573"/>
      <c r="D29" s="573"/>
      <c r="F29" s="200" t="s">
        <v>238</v>
      </c>
      <c r="G29" s="201"/>
      <c r="H29" s="201">
        <f>SUM(H26:H28)</f>
        <v>0</v>
      </c>
      <c r="I29" s="202">
        <f>SUM(I26:I28)</f>
        <v>0</v>
      </c>
      <c r="J29" s="203"/>
      <c r="K29" s="204" t="s">
        <v>239</v>
      </c>
      <c r="L29" s="205"/>
      <c r="M29" s="206" t="e">
        <f>H29/M23</f>
        <v>#DIV/0!</v>
      </c>
      <c r="N29" s="207" t="e">
        <f>I29/N23</f>
        <v>#REF!</v>
      </c>
    </row>
    <row r="30" spans="2:15" ht="13.8" x14ac:dyDescent="0.3">
      <c r="B30" s="572" t="s">
        <v>240</v>
      </c>
      <c r="C30" s="574"/>
      <c r="D30" s="574"/>
      <c r="F30" s="208"/>
      <c r="G30" s="209"/>
      <c r="J30" s="210"/>
      <c r="K30" s="211"/>
    </row>
    <row r="31" spans="2:15" ht="13.8" x14ac:dyDescent="0.3">
      <c r="B31" s="572" t="s">
        <v>241</v>
      </c>
      <c r="C31" s="574"/>
      <c r="D31" s="574"/>
    </row>
    <row r="32" spans="2:15" ht="13.8" x14ac:dyDescent="0.3">
      <c r="B32" s="212" t="s">
        <v>242</v>
      </c>
      <c r="C32" s="213">
        <f>SUM(C29:C31)</f>
        <v>0</v>
      </c>
      <c r="D32" s="213">
        <f>SUM(D29:D31)</f>
        <v>0</v>
      </c>
      <c r="E32" s="214"/>
      <c r="F32" s="214"/>
    </row>
    <row r="33" spans="2:8" ht="13.8" x14ac:dyDescent="0.3">
      <c r="B33" s="215"/>
      <c r="C33" s="216"/>
      <c r="D33" s="216"/>
    </row>
    <row r="34" spans="2:8" ht="13.8" x14ac:dyDescent="0.3">
      <c r="B34" s="572" t="s">
        <v>313</v>
      </c>
      <c r="C34" s="575"/>
      <c r="D34" s="575"/>
    </row>
    <row r="35" spans="2:8" ht="14.4" thickBot="1" x14ac:dyDescent="0.35">
      <c r="B35" s="217" t="s">
        <v>314</v>
      </c>
      <c r="C35" s="136">
        <f>SUM(C34:C34)</f>
        <v>0</v>
      </c>
      <c r="D35" s="136">
        <f>SUM(D34:D34)</f>
        <v>0</v>
      </c>
    </row>
    <row r="36" spans="2:8" ht="14.4" thickBot="1" x14ac:dyDescent="0.35">
      <c r="B36" s="218"/>
      <c r="C36" s="145"/>
      <c r="D36" s="145"/>
    </row>
    <row r="37" spans="2:8" ht="14.4" thickBot="1" x14ac:dyDescent="0.35">
      <c r="B37" s="112" t="s">
        <v>238</v>
      </c>
      <c r="C37" s="219">
        <f>C32+C35</f>
        <v>0</v>
      </c>
      <c r="D37" s="219">
        <f>D32+D35</f>
        <v>0</v>
      </c>
      <c r="F37" s="214"/>
    </row>
    <row r="38" spans="2:8" ht="13.8" x14ac:dyDescent="0.3">
      <c r="B38" s="220"/>
      <c r="C38" s="221"/>
      <c r="D38" s="222"/>
    </row>
    <row r="39" spans="2:8" ht="14.4" thickBot="1" x14ac:dyDescent="0.35">
      <c r="B39" s="223"/>
      <c r="C39" s="224"/>
      <c r="D39" s="222"/>
      <c r="F39" s="214"/>
      <c r="H39" s="214"/>
    </row>
    <row r="40" spans="2:8" ht="13.8" x14ac:dyDescent="0.3">
      <c r="B40" s="225" t="s">
        <v>243</v>
      </c>
      <c r="C40" s="226"/>
      <c r="D40" s="227"/>
      <c r="H40" s="214"/>
    </row>
    <row r="41" spans="2:8" ht="13.8" x14ac:dyDescent="0.3">
      <c r="B41" s="576" t="s">
        <v>244</v>
      </c>
      <c r="C41" s="577"/>
      <c r="D41" s="578"/>
      <c r="E41" s="109" t="s">
        <v>245</v>
      </c>
      <c r="F41" s="214"/>
    </row>
    <row r="42" spans="2:8" ht="13.8" x14ac:dyDescent="0.3">
      <c r="B42" s="579" t="s">
        <v>246</v>
      </c>
      <c r="C42" s="577"/>
      <c r="D42" s="578"/>
      <c r="E42" s="109" t="s">
        <v>247</v>
      </c>
    </row>
    <row r="43" spans="2:8" ht="13.8" x14ac:dyDescent="0.3">
      <c r="B43" s="580" t="s">
        <v>311</v>
      </c>
      <c r="C43" s="577"/>
      <c r="D43" s="578">
        <f>C43</f>
        <v>0</v>
      </c>
    </row>
    <row r="44" spans="2:8" ht="13.8" x14ac:dyDescent="0.3">
      <c r="B44" s="581" t="s">
        <v>248</v>
      </c>
      <c r="C44" s="577"/>
      <c r="D44" s="578">
        <v>0</v>
      </c>
    </row>
    <row r="45" spans="2:8" ht="14.4" thickBot="1" x14ac:dyDescent="0.35">
      <c r="B45" s="580" t="s">
        <v>249</v>
      </c>
      <c r="C45" s="582"/>
      <c r="D45" s="583"/>
    </row>
    <row r="46" spans="2:8" ht="14.4" thickBot="1" x14ac:dyDescent="0.35">
      <c r="B46" s="228" t="s">
        <v>250</v>
      </c>
      <c r="C46" s="386">
        <f>SUM(C41:C45)-C45</f>
        <v>0</v>
      </c>
      <c r="D46" s="387">
        <f>SUM(D41:D45)</f>
        <v>0</v>
      </c>
    </row>
    <row r="47" spans="2:8" ht="14.4" thickBot="1" x14ac:dyDescent="0.35">
      <c r="B47" s="115"/>
      <c r="C47" s="229"/>
      <c r="D47" s="216"/>
    </row>
    <row r="48" spans="2:8" ht="13.8" x14ac:dyDescent="0.3">
      <c r="B48" s="388" t="s">
        <v>251</v>
      </c>
      <c r="C48" s="230"/>
      <c r="D48" s="231"/>
    </row>
    <row r="49" spans="2:4" ht="14.4" thickBot="1" x14ac:dyDescent="0.35">
      <c r="B49" s="389" t="s">
        <v>252</v>
      </c>
      <c r="C49" s="232">
        <f>C37+C46</f>
        <v>0</v>
      </c>
      <c r="D49" s="233">
        <f>D37+D46</f>
        <v>0</v>
      </c>
    </row>
    <row r="50" spans="2:4" x14ac:dyDescent="0.25">
      <c r="B50" s="109" t="s">
        <v>253</v>
      </c>
      <c r="C50" s="242">
        <f>C25-C49</f>
        <v>0</v>
      </c>
      <c r="D50" s="242">
        <f>D25-D49</f>
        <v>0</v>
      </c>
    </row>
  </sheetData>
  <sheetProtection selectLockedCells="1"/>
  <mergeCells count="2">
    <mergeCell ref="C2:D2"/>
    <mergeCell ref="C3:D3"/>
  </mergeCells>
  <pageMargins left="0.75" right="0.75" top="1" bottom="1" header="0.5" footer="0.5"/>
  <pageSetup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47"/>
  <sheetViews>
    <sheetView showGridLines="0" topLeftCell="A5" workbookViewId="0">
      <selection activeCell="D33" sqref="D33"/>
    </sheetView>
  </sheetViews>
  <sheetFormatPr defaultColWidth="8.6640625" defaultRowHeight="13.2" x14ac:dyDescent="0.25"/>
  <cols>
    <col min="1" max="1" width="23" style="91" customWidth="1"/>
    <col min="2" max="2" width="20.5546875" style="91" customWidth="1"/>
    <col min="3" max="3" width="24.5546875" style="91" customWidth="1"/>
    <col min="4" max="4" width="14" style="91" bestFit="1" customWidth="1"/>
    <col min="5" max="5" width="8.6640625" style="91" customWidth="1"/>
    <col min="6" max="6" width="23" style="91" customWidth="1"/>
    <col min="7" max="7" width="12.33203125" style="91" customWidth="1"/>
    <col min="8" max="8" width="14.44140625" style="91" customWidth="1"/>
    <col min="9" max="9" width="13.5546875" style="91" customWidth="1"/>
    <col min="10" max="10" width="8.6640625" style="91"/>
    <col min="11" max="11" width="24.109375" style="91" customWidth="1"/>
    <col min="12" max="13" width="15.88671875" style="91" customWidth="1"/>
    <col min="14" max="14" width="14.33203125" style="91" customWidth="1"/>
    <col min="15" max="16384" width="8.6640625" style="91"/>
  </cols>
  <sheetData>
    <row r="1" spans="1:14" ht="18" x14ac:dyDescent="0.35">
      <c r="A1" s="94" t="s">
        <v>254</v>
      </c>
      <c r="B1" s="95"/>
      <c r="C1" s="333"/>
      <c r="D1" s="1" t="s">
        <v>52</v>
      </c>
      <c r="E1" s="97"/>
      <c r="H1" s="109"/>
      <c r="I1" s="98"/>
    </row>
    <row r="2" spans="1:14" ht="18" x14ac:dyDescent="0.35">
      <c r="A2" s="99" t="s">
        <v>255</v>
      </c>
      <c r="B2" s="95"/>
      <c r="C2" s="395"/>
      <c r="D2" s="330" t="s">
        <v>55</v>
      </c>
      <c r="E2" s="97"/>
      <c r="H2" s="109"/>
      <c r="I2" s="98"/>
    </row>
    <row r="3" spans="1:14" ht="18.600000000000001" thickBot="1" x14ac:dyDescent="0.4">
      <c r="A3" s="94"/>
      <c r="B3" s="95"/>
      <c r="C3" s="96"/>
      <c r="D3" s="97"/>
      <c r="E3" s="97"/>
      <c r="H3" s="109"/>
      <c r="I3" s="98"/>
    </row>
    <row r="4" spans="1:14" ht="16.2" thickBot="1" x14ac:dyDescent="0.35">
      <c r="B4" s="397" t="s">
        <v>256</v>
      </c>
      <c r="C4" s="449">
        <f>'StartUp Expenses'!J23</f>
        <v>0</v>
      </c>
      <c r="E4" s="97"/>
      <c r="F4" s="616" t="s">
        <v>258</v>
      </c>
      <c r="G4" s="617"/>
      <c r="H4" s="109"/>
      <c r="I4" s="98"/>
    </row>
    <row r="5" spans="1:14" ht="15.6" x14ac:dyDescent="0.3">
      <c r="A5" s="100"/>
      <c r="B5" s="97"/>
      <c r="C5" s="96"/>
      <c r="D5" s="97"/>
      <c r="E5" s="101"/>
      <c r="F5" s="419" t="s">
        <v>261</v>
      </c>
      <c r="G5" s="460">
        <f>'StartUp Expenses'!G23</f>
        <v>0</v>
      </c>
      <c r="H5" s="98"/>
      <c r="I5" s="98"/>
    </row>
    <row r="6" spans="1:14" ht="14.4" x14ac:dyDescent="0.3">
      <c r="A6" s="765" t="s">
        <v>257</v>
      </c>
      <c r="B6" s="766"/>
      <c r="C6" s="767"/>
      <c r="D6" s="102"/>
      <c r="E6" s="102"/>
      <c r="F6" s="419" t="s">
        <v>263</v>
      </c>
      <c r="G6" s="461">
        <f>'StartUp Expenses'!F23</f>
        <v>0</v>
      </c>
      <c r="H6" s="458"/>
      <c r="I6" s="459"/>
    </row>
    <row r="7" spans="1:14" ht="14.4" x14ac:dyDescent="0.3">
      <c r="A7" s="768"/>
      <c r="B7" s="584" t="s">
        <v>259</v>
      </c>
      <c r="C7" s="450"/>
      <c r="D7" s="394" t="s">
        <v>260</v>
      </c>
      <c r="E7" s="104"/>
      <c r="F7" s="419" t="s">
        <v>265</v>
      </c>
      <c r="G7" s="461">
        <f>'StartUp Expenses'!E23</f>
        <v>0</v>
      </c>
      <c r="H7" s="457"/>
      <c r="I7" s="457"/>
    </row>
    <row r="8" spans="1:14" ht="14.4" x14ac:dyDescent="0.3">
      <c r="A8" s="769"/>
      <c r="B8" s="584" t="s">
        <v>262</v>
      </c>
      <c r="C8" s="450"/>
      <c r="D8" s="102"/>
      <c r="E8" s="102"/>
      <c r="F8" s="419" t="s">
        <v>20</v>
      </c>
      <c r="G8" s="461">
        <f>'StartUp Expenses'!I23</f>
        <v>0</v>
      </c>
      <c r="H8" s="457"/>
      <c r="I8" s="457"/>
    </row>
    <row r="9" spans="1:14" ht="14.4" x14ac:dyDescent="0.3">
      <c r="A9" s="769"/>
      <c r="B9" s="584" t="s">
        <v>264</v>
      </c>
      <c r="C9" s="450"/>
      <c r="D9" s="102"/>
      <c r="E9" s="102"/>
      <c r="F9" s="419" t="s">
        <v>16</v>
      </c>
      <c r="G9" s="461">
        <f>'StartUp Expenses'!D23</f>
        <v>0</v>
      </c>
      <c r="H9" s="457"/>
      <c r="I9" s="457"/>
    </row>
    <row r="10" spans="1:14" ht="15.6" customHeight="1" x14ac:dyDescent="0.3">
      <c r="A10" s="769"/>
      <c r="B10" s="584"/>
      <c r="C10" s="585"/>
      <c r="D10" s="102"/>
      <c r="E10" s="102"/>
      <c r="F10" s="419" t="s">
        <v>6</v>
      </c>
      <c r="G10" s="461">
        <f>'StartUp Expenses'!H23</f>
        <v>0</v>
      </c>
      <c r="H10" s="457"/>
      <c r="I10" s="457"/>
    </row>
    <row r="11" spans="1:14" ht="14.4" x14ac:dyDescent="0.3">
      <c r="A11" s="770"/>
      <c r="B11" s="398" t="s">
        <v>97</v>
      </c>
      <c r="C11" s="451">
        <f>SUM(C7:C10)</f>
        <v>0</v>
      </c>
      <c r="D11" s="102"/>
      <c r="E11" s="102"/>
      <c r="F11" s="419"/>
      <c r="G11" s="461"/>
      <c r="H11" s="457"/>
      <c r="I11" s="457"/>
    </row>
    <row r="12" spans="1:14" ht="16.2" customHeight="1" thickBot="1" x14ac:dyDescent="0.35">
      <c r="A12" s="99"/>
      <c r="B12" s="102"/>
      <c r="C12" s="102"/>
      <c r="D12" s="102"/>
      <c r="E12" s="102"/>
      <c r="F12" s="420" t="s">
        <v>267</v>
      </c>
      <c r="G12" s="462">
        <f>SUM(G5:G11)</f>
        <v>0</v>
      </c>
      <c r="H12" s="457"/>
      <c r="I12" s="457"/>
    </row>
    <row r="13" spans="1:14" ht="14.4" x14ac:dyDescent="0.3">
      <c r="A13" s="771" t="s">
        <v>266</v>
      </c>
      <c r="B13" s="772"/>
      <c r="C13" s="772"/>
      <c r="D13" s="773"/>
      <c r="E13" s="102"/>
      <c r="H13" s="457"/>
      <c r="I13" s="457"/>
    </row>
    <row r="14" spans="1:14" ht="14.4" x14ac:dyDescent="0.3">
      <c r="A14" s="774"/>
      <c r="B14" s="775"/>
      <c r="C14" s="775"/>
      <c r="D14" s="776"/>
      <c r="E14" s="102"/>
      <c r="H14" s="457"/>
      <c r="I14" s="457"/>
    </row>
    <row r="15" spans="1:14" ht="14.4" x14ac:dyDescent="0.3">
      <c r="A15" s="399">
        <v>5</v>
      </c>
      <c r="B15" s="393" t="s">
        <v>268</v>
      </c>
      <c r="C15" s="393" t="s">
        <v>269</v>
      </c>
      <c r="D15" s="453">
        <f>C8</f>
        <v>0</v>
      </c>
      <c r="E15" s="102"/>
      <c r="F15" s="105"/>
      <c r="G15" s="103"/>
      <c r="H15" s="98"/>
      <c r="I15" s="98"/>
    </row>
    <row r="16" spans="1:14" ht="15.6" x14ac:dyDescent="0.3">
      <c r="A16" s="400">
        <v>0.03</v>
      </c>
      <c r="B16" s="393" t="s">
        <v>270</v>
      </c>
      <c r="C16" s="393" t="s">
        <v>271</v>
      </c>
      <c r="D16" s="453">
        <f>D15+(D15*A16)</f>
        <v>0</v>
      </c>
      <c r="E16" s="102"/>
      <c r="F16" s="783" t="s">
        <v>318</v>
      </c>
      <c r="G16" s="783"/>
      <c r="H16" s="783"/>
      <c r="I16" s="783"/>
      <c r="K16" s="764"/>
      <c r="L16" s="764"/>
      <c r="M16" s="764"/>
      <c r="N16" s="764"/>
    </row>
    <row r="17" spans="1:14" ht="25.5" customHeight="1" x14ac:dyDescent="0.3">
      <c r="A17" s="400">
        <v>0.11</v>
      </c>
      <c r="B17" s="393" t="s">
        <v>272</v>
      </c>
      <c r="C17" s="393" t="s">
        <v>273</v>
      </c>
      <c r="D17" s="587"/>
      <c r="E17" s="102"/>
      <c r="F17" s="648"/>
      <c r="G17" s="649" t="s">
        <v>319</v>
      </c>
      <c r="H17" s="649" t="s">
        <v>320</v>
      </c>
      <c r="I17" s="649" t="s">
        <v>321</v>
      </c>
      <c r="K17" s="620"/>
      <c r="L17" s="634"/>
      <c r="M17" s="634"/>
      <c r="N17" s="621"/>
    </row>
    <row r="18" spans="1:14" ht="15.6" x14ac:dyDescent="0.3">
      <c r="A18" s="399"/>
      <c r="B18" s="393"/>
      <c r="C18" s="393" t="s">
        <v>276</v>
      </c>
      <c r="D18" s="588"/>
      <c r="E18" s="102"/>
      <c r="F18" s="650" t="s">
        <v>279</v>
      </c>
      <c r="G18" s="651"/>
      <c r="H18" s="652"/>
      <c r="I18" s="652"/>
      <c r="K18" s="622"/>
      <c r="L18" s="633"/>
      <c r="M18" s="635"/>
      <c r="N18" s="624"/>
    </row>
    <row r="19" spans="1:14" ht="15.6" x14ac:dyDescent="0.3">
      <c r="A19" s="399"/>
      <c r="B19" s="396"/>
      <c r="C19" s="393" t="s">
        <v>277</v>
      </c>
      <c r="D19" s="453" t="e">
        <f>-PMT(D18/12*365/360,D17,D16)</f>
        <v>#NUM!</v>
      </c>
      <c r="E19" s="102"/>
      <c r="F19" s="653" t="s">
        <v>20</v>
      </c>
      <c r="G19" s="672"/>
      <c r="H19" s="654">
        <v>0.2</v>
      </c>
      <c r="I19" s="677">
        <f t="shared" ref="I19:I38" si="0">G19*H19</f>
        <v>0</v>
      </c>
      <c r="K19" s="623"/>
      <c r="L19" s="636"/>
      <c r="M19" s="637"/>
      <c r="N19" s="619"/>
    </row>
    <row r="20" spans="1:14" ht="16.2" thickBot="1" x14ac:dyDescent="0.35">
      <c r="A20" s="586"/>
      <c r="B20" s="401"/>
      <c r="C20" s="401"/>
      <c r="D20" s="402"/>
      <c r="E20" s="104"/>
      <c r="F20" s="653" t="s">
        <v>322</v>
      </c>
      <c r="G20" s="672"/>
      <c r="H20" s="654">
        <v>0.75</v>
      </c>
      <c r="I20" s="677">
        <f>G20*H20</f>
        <v>0</v>
      </c>
      <c r="K20" s="623"/>
      <c r="L20" s="636"/>
      <c r="M20" s="637"/>
      <c r="N20" s="619"/>
    </row>
    <row r="21" spans="1:14" ht="15.6" x14ac:dyDescent="0.3">
      <c r="A21" s="777" t="s">
        <v>278</v>
      </c>
      <c r="B21" s="778"/>
      <c r="C21" s="778"/>
      <c r="D21" s="779"/>
      <c r="E21" s="104"/>
      <c r="F21" s="653" t="s">
        <v>323</v>
      </c>
      <c r="G21" s="672"/>
      <c r="H21" s="654">
        <v>0.5</v>
      </c>
      <c r="I21" s="677">
        <f t="shared" si="0"/>
        <v>0</v>
      </c>
      <c r="K21" s="623"/>
      <c r="L21" s="636"/>
      <c r="M21" s="637"/>
      <c r="N21" s="619"/>
    </row>
    <row r="22" spans="1:14" ht="15.6" x14ac:dyDescent="0.3">
      <c r="A22" s="780"/>
      <c r="B22" s="781"/>
      <c r="C22" s="781"/>
      <c r="D22" s="782"/>
      <c r="E22" s="102"/>
      <c r="F22" s="653" t="s">
        <v>324</v>
      </c>
      <c r="G22" s="672"/>
      <c r="H22" s="654">
        <v>0.05</v>
      </c>
      <c r="I22" s="677">
        <f t="shared" si="0"/>
        <v>0</v>
      </c>
      <c r="K22" s="623"/>
      <c r="L22" s="636"/>
      <c r="M22" s="637"/>
      <c r="N22" s="619"/>
    </row>
    <row r="23" spans="1:14" ht="15.6" x14ac:dyDescent="0.3">
      <c r="A23" s="399">
        <v>7</v>
      </c>
      <c r="B23" s="393" t="s">
        <v>268</v>
      </c>
      <c r="C23" s="393" t="s">
        <v>269</v>
      </c>
      <c r="D23" s="453">
        <f>C9</f>
        <v>0</v>
      </c>
      <c r="E23" s="103"/>
      <c r="F23" s="653" t="s">
        <v>206</v>
      </c>
      <c r="G23" s="672"/>
      <c r="H23" s="654">
        <v>0.75</v>
      </c>
      <c r="I23" s="677">
        <f t="shared" si="0"/>
        <v>0</v>
      </c>
      <c r="K23" s="623"/>
      <c r="L23" s="636"/>
      <c r="M23" s="637"/>
      <c r="N23" s="619"/>
    </row>
    <row r="24" spans="1:14" ht="15.6" x14ac:dyDescent="0.3">
      <c r="A24" s="400">
        <v>0.03</v>
      </c>
      <c r="B24" s="393" t="s">
        <v>270</v>
      </c>
      <c r="C24" s="393" t="s">
        <v>271</v>
      </c>
      <c r="D24" s="453">
        <f>D23+(D23*A24)</f>
        <v>0</v>
      </c>
      <c r="E24" s="103"/>
      <c r="F24" s="655" t="s">
        <v>325</v>
      </c>
      <c r="G24" s="673"/>
      <c r="H24" s="656"/>
      <c r="I24" s="677"/>
      <c r="K24" s="622"/>
      <c r="L24" s="636"/>
      <c r="M24" s="638"/>
      <c r="N24" s="619"/>
    </row>
    <row r="25" spans="1:14" ht="15.6" x14ac:dyDescent="0.3">
      <c r="A25" s="400">
        <v>0.12</v>
      </c>
      <c r="B25" s="393" t="s">
        <v>272</v>
      </c>
      <c r="C25" s="393" t="s">
        <v>273</v>
      </c>
      <c r="D25" s="587"/>
      <c r="E25" s="103"/>
      <c r="F25" s="657" t="s">
        <v>275</v>
      </c>
      <c r="G25" s="672"/>
      <c r="H25" s="654">
        <v>0.8</v>
      </c>
      <c r="I25" s="677">
        <f t="shared" si="0"/>
        <v>0</v>
      </c>
      <c r="K25" s="626"/>
      <c r="L25" s="636"/>
      <c r="M25" s="637"/>
      <c r="N25" s="619"/>
    </row>
    <row r="26" spans="1:14" ht="15" customHeight="1" x14ac:dyDescent="0.3">
      <c r="A26" s="399"/>
      <c r="B26" s="393"/>
      <c r="C26" s="393" t="s">
        <v>276</v>
      </c>
      <c r="D26" s="590"/>
      <c r="E26" s="103"/>
      <c r="F26" s="658" t="s">
        <v>326</v>
      </c>
      <c r="G26" s="672"/>
      <c r="H26" s="654">
        <v>1</v>
      </c>
      <c r="I26" s="677">
        <f t="shared" si="0"/>
        <v>0</v>
      </c>
      <c r="K26" s="627"/>
      <c r="L26" s="636"/>
      <c r="M26" s="637"/>
      <c r="N26" s="628"/>
    </row>
    <row r="27" spans="1:14" ht="14.25" customHeight="1" thickBot="1" x14ac:dyDescent="0.35">
      <c r="A27" s="589"/>
      <c r="B27" s="403"/>
      <c r="C27" s="404" t="s">
        <v>277</v>
      </c>
      <c r="D27" s="452" t="e">
        <f>-PMT(D26/12*365/360,D25,D24)</f>
        <v>#NUM!</v>
      </c>
      <c r="E27" s="103"/>
      <c r="F27" s="658" t="s">
        <v>327</v>
      </c>
      <c r="G27" s="672"/>
      <c r="H27" s="654">
        <v>1</v>
      </c>
      <c r="I27" s="677">
        <f t="shared" si="0"/>
        <v>0</v>
      </c>
      <c r="K27" s="627"/>
      <c r="L27" s="636"/>
      <c r="M27" s="637"/>
      <c r="N27" s="628"/>
    </row>
    <row r="28" spans="1:14" ht="16.2" thickBot="1" x14ac:dyDescent="0.35">
      <c r="A28" s="405"/>
      <c r="B28" s="406"/>
      <c r="C28" s="406"/>
      <c r="D28" s="407"/>
      <c r="E28" s="103"/>
      <c r="F28" s="657" t="s">
        <v>328</v>
      </c>
      <c r="G28" s="673">
        <f>G25-G26-G27</f>
        <v>0</v>
      </c>
      <c r="H28" s="654"/>
      <c r="I28" s="677">
        <f>I25-I26-I27</f>
        <v>0</v>
      </c>
      <c r="K28" s="626"/>
      <c r="L28" s="636"/>
      <c r="M28" s="637"/>
      <c r="N28" s="619"/>
    </row>
    <row r="29" spans="1:14" ht="15.6" x14ac:dyDescent="0.3">
      <c r="A29" s="408" t="s">
        <v>280</v>
      </c>
      <c r="B29" s="409">
        <f>D15+D23</f>
        <v>0</v>
      </c>
      <c r="C29" s="410" t="s">
        <v>281</v>
      </c>
      <c r="D29" s="411"/>
      <c r="E29" s="103"/>
      <c r="F29" s="655" t="s">
        <v>329</v>
      </c>
      <c r="G29" s="674">
        <f>SUM(G19:G23)+G28</f>
        <v>0</v>
      </c>
      <c r="H29" s="654"/>
      <c r="I29" s="677">
        <f>I28+SUM(I19:I23)</f>
        <v>0</v>
      </c>
      <c r="K29" s="622"/>
      <c r="L29" s="639"/>
      <c r="M29" s="637"/>
      <c r="N29" s="619"/>
    </row>
    <row r="30" spans="1:14" ht="16.2" thickBot="1" x14ac:dyDescent="0.35">
      <c r="A30" s="412" t="s">
        <v>282</v>
      </c>
      <c r="B30" s="413" t="e">
        <f>SUM(D19,D27)</f>
        <v>#NUM!</v>
      </c>
      <c r="C30" s="413" t="e">
        <f>B30*12</f>
        <v>#NUM!</v>
      </c>
      <c r="D30" s="414"/>
      <c r="E30" s="103"/>
      <c r="F30" s="681"/>
      <c r="G30" s="682"/>
      <c r="H30" s="656"/>
      <c r="I30" s="677"/>
      <c r="K30" s="631"/>
      <c r="L30" s="631"/>
      <c r="M30" s="638"/>
      <c r="N30" s="628"/>
    </row>
    <row r="31" spans="1:14" ht="16.2" thickBot="1" x14ac:dyDescent="0.35">
      <c r="A31" s="103"/>
      <c r="B31" s="103"/>
      <c r="C31" s="103"/>
      <c r="D31" s="103"/>
      <c r="E31" s="103"/>
      <c r="F31" s="679" t="s">
        <v>274</v>
      </c>
      <c r="G31" s="680"/>
      <c r="H31" s="683"/>
      <c r="I31" s="677"/>
      <c r="K31" s="622"/>
      <c r="L31" s="640"/>
      <c r="M31" s="638"/>
      <c r="N31" s="619"/>
    </row>
    <row r="32" spans="1:14" ht="15.6" x14ac:dyDescent="0.3">
      <c r="A32" s="415" t="s">
        <v>283</v>
      </c>
      <c r="B32" s="416" t="e">
        <f>'Projected Profit &amp; Loss'!N67/'Balance Sheet'!D37</f>
        <v>#DIV/0!</v>
      </c>
      <c r="C32" s="98"/>
      <c r="D32" s="98"/>
      <c r="E32" s="103"/>
      <c r="F32" s="653" t="s">
        <v>330</v>
      </c>
      <c r="G32" s="672"/>
      <c r="H32" s="654">
        <v>1</v>
      </c>
      <c r="I32" s="677">
        <f t="shared" si="0"/>
        <v>0</v>
      </c>
      <c r="K32" s="623"/>
      <c r="L32" s="636"/>
      <c r="M32" s="637"/>
      <c r="N32" s="619"/>
    </row>
    <row r="33" spans="1:14" ht="16.2" thickBot="1" x14ac:dyDescent="0.35">
      <c r="A33" s="417" t="s">
        <v>284</v>
      </c>
      <c r="B33" s="418" t="s">
        <v>285</v>
      </c>
      <c r="C33" s="98"/>
      <c r="D33" s="98"/>
      <c r="E33" s="103"/>
      <c r="F33" s="653" t="s">
        <v>206</v>
      </c>
      <c r="G33" s="672"/>
      <c r="H33" s="654">
        <v>0.75</v>
      </c>
      <c r="I33" s="677">
        <f t="shared" si="0"/>
        <v>0</v>
      </c>
      <c r="K33" s="623"/>
      <c r="L33" s="636"/>
      <c r="M33" s="637"/>
      <c r="N33" s="619"/>
    </row>
    <row r="34" spans="1:14" ht="13.5" customHeight="1" x14ac:dyDescent="0.3">
      <c r="A34" s="106"/>
      <c r="B34" s="106"/>
      <c r="C34" s="106"/>
      <c r="D34" s="106"/>
      <c r="E34" s="106"/>
      <c r="F34" s="653" t="s">
        <v>331</v>
      </c>
      <c r="G34" s="672"/>
      <c r="H34" s="671"/>
      <c r="I34" s="673">
        <f t="shared" si="0"/>
        <v>0</v>
      </c>
      <c r="K34" s="623"/>
      <c r="L34" s="636"/>
      <c r="M34" s="641"/>
      <c r="N34" s="625"/>
    </row>
    <row r="35" spans="1:14" ht="21.75" customHeight="1" x14ac:dyDescent="0.3">
      <c r="A35" s="678" t="s">
        <v>286</v>
      </c>
      <c r="B35" s="243"/>
      <c r="C35" s="93"/>
      <c r="D35" s="93"/>
      <c r="E35" s="93"/>
      <c r="F35" s="655" t="s">
        <v>332</v>
      </c>
      <c r="G35" s="673"/>
      <c r="H35" s="656"/>
      <c r="I35" s="677"/>
      <c r="K35" s="622"/>
      <c r="L35" s="636"/>
      <c r="M35" s="638"/>
      <c r="N35" s="619"/>
    </row>
    <row r="36" spans="1:14" ht="15.6" x14ac:dyDescent="0.3">
      <c r="A36" s="591" t="s">
        <v>288</v>
      </c>
      <c r="B36" s="592"/>
      <c r="F36" s="657" t="s">
        <v>275</v>
      </c>
      <c r="G36" s="684"/>
      <c r="H36" s="654">
        <v>0.8</v>
      </c>
      <c r="I36" s="677">
        <f t="shared" si="0"/>
        <v>0</v>
      </c>
      <c r="K36" s="626"/>
      <c r="L36" s="629"/>
      <c r="M36" s="637"/>
      <c r="N36" s="619"/>
    </row>
    <row r="37" spans="1:14" ht="15.75" customHeight="1" x14ac:dyDescent="0.3">
      <c r="A37" s="593" t="s">
        <v>289</v>
      </c>
      <c r="B37" s="594"/>
      <c r="F37" s="658" t="s">
        <v>326</v>
      </c>
      <c r="G37" s="672"/>
      <c r="H37" s="654">
        <v>1</v>
      </c>
      <c r="I37" s="677">
        <f t="shared" si="0"/>
        <v>0</v>
      </c>
      <c r="K37" s="627"/>
      <c r="L37" s="636"/>
      <c r="M37" s="637"/>
      <c r="N37" s="619"/>
    </row>
    <row r="38" spans="1:14" ht="15.75" customHeight="1" x14ac:dyDescent="0.3">
      <c r="A38" s="593" t="s">
        <v>290</v>
      </c>
      <c r="B38" s="594"/>
      <c r="F38" s="658" t="s">
        <v>327</v>
      </c>
      <c r="G38" s="672"/>
      <c r="H38" s="654">
        <v>1</v>
      </c>
      <c r="I38" s="677">
        <f t="shared" si="0"/>
        <v>0</v>
      </c>
      <c r="K38" s="627"/>
      <c r="L38" s="636"/>
      <c r="M38" s="637"/>
      <c r="N38" s="619"/>
    </row>
    <row r="39" spans="1:14" ht="15.6" x14ac:dyDescent="0.3">
      <c r="B39" s="92"/>
      <c r="F39" s="657" t="s">
        <v>328</v>
      </c>
      <c r="G39" s="675">
        <f>G36-G37-G38</f>
        <v>0</v>
      </c>
      <c r="H39" s="656"/>
      <c r="I39" s="677">
        <f>I36-I37-I38</f>
        <v>0</v>
      </c>
      <c r="K39" s="626"/>
      <c r="L39" s="629"/>
      <c r="M39" s="638"/>
      <c r="N39" s="619"/>
    </row>
    <row r="40" spans="1:14" ht="15.6" x14ac:dyDescent="0.3">
      <c r="F40" s="655" t="s">
        <v>333</v>
      </c>
      <c r="G40" s="676">
        <f>SUM(G32:G34)+G39</f>
        <v>0</v>
      </c>
      <c r="H40" s="654"/>
      <c r="I40" s="677">
        <f>SUM(I32:I34)+I39</f>
        <v>0</v>
      </c>
      <c r="K40" s="622"/>
      <c r="L40" s="642"/>
      <c r="M40" s="637"/>
      <c r="N40" s="619"/>
    </row>
    <row r="41" spans="1:14" ht="15.6" x14ac:dyDescent="0.3">
      <c r="F41" s="655" t="s">
        <v>334</v>
      </c>
      <c r="G41" s="677">
        <f>G29+G40</f>
        <v>0</v>
      </c>
      <c r="H41" s="659"/>
      <c r="I41" s="677">
        <f>I29+I40</f>
        <v>0</v>
      </c>
      <c r="K41" s="622"/>
      <c r="L41" s="629"/>
      <c r="M41" s="635"/>
      <c r="N41" s="619"/>
    </row>
    <row r="42" spans="1:14" ht="15.6" x14ac:dyDescent="0.3">
      <c r="F42" s="660" t="s">
        <v>292</v>
      </c>
      <c r="G42" s="661">
        <f>C8</f>
        <v>0</v>
      </c>
      <c r="H42" s="662"/>
      <c r="I42" s="661">
        <f>C8</f>
        <v>0</v>
      </c>
      <c r="K42" s="622"/>
      <c r="L42" s="643"/>
      <c r="M42" s="644"/>
      <c r="N42" s="618"/>
    </row>
    <row r="43" spans="1:14" ht="15.6" x14ac:dyDescent="0.3">
      <c r="F43" s="663"/>
      <c r="G43" s="664"/>
      <c r="H43" s="662"/>
      <c r="I43" s="665"/>
      <c r="K43" s="623"/>
      <c r="L43" s="645"/>
      <c r="M43" s="644"/>
      <c r="N43" s="619"/>
    </row>
    <row r="44" spans="1:14" ht="15.6" x14ac:dyDescent="0.3">
      <c r="F44" s="666" t="s">
        <v>335</v>
      </c>
      <c r="G44" s="667" t="e">
        <f>G42/G41</f>
        <v>#DIV/0!</v>
      </c>
      <c r="H44" s="668"/>
      <c r="I44" s="667" t="e">
        <f>I42/I41</f>
        <v>#DIV/0!</v>
      </c>
      <c r="K44" s="622"/>
      <c r="L44" s="646"/>
      <c r="M44" s="644"/>
      <c r="N44" s="630"/>
    </row>
    <row r="45" spans="1:14" ht="15.6" x14ac:dyDescent="0.3">
      <c r="F45" s="660" t="s">
        <v>336</v>
      </c>
      <c r="G45" s="669" t="e">
        <f>(G41/G42)</f>
        <v>#DIV/0!</v>
      </c>
      <c r="H45" s="662"/>
      <c r="I45" s="669" t="e">
        <f>(I41/I42)</f>
        <v>#DIV/0!</v>
      </c>
      <c r="K45" s="622"/>
      <c r="L45" s="647"/>
      <c r="M45" s="644"/>
      <c r="N45" s="632"/>
    </row>
    <row r="46" spans="1:14" ht="15.6" x14ac:dyDescent="0.3">
      <c r="F46" s="670"/>
      <c r="G46" s="670"/>
      <c r="H46" s="670"/>
      <c r="I46" s="670"/>
      <c r="K46" s="633"/>
      <c r="L46" s="633"/>
      <c r="M46" s="633"/>
      <c r="N46" s="633"/>
    </row>
    <row r="47" spans="1:14" ht="13.8" x14ac:dyDescent="0.3">
      <c r="F47" s="98"/>
      <c r="G47" s="98"/>
      <c r="H47" s="98"/>
      <c r="I47" s="98"/>
    </row>
  </sheetData>
  <sheetProtection selectLockedCells="1"/>
  <mergeCells count="6">
    <mergeCell ref="K16:N16"/>
    <mergeCell ref="A6:C6"/>
    <mergeCell ref="A7:A11"/>
    <mergeCell ref="A13:D14"/>
    <mergeCell ref="A21:D22"/>
    <mergeCell ref="F16:I16"/>
  </mergeCells>
  <phoneticPr fontId="62"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68"/>
  <sheetViews>
    <sheetView topLeftCell="A3" zoomScale="130" zoomScaleNormal="130" workbookViewId="0">
      <selection activeCell="E18" sqref="E18"/>
    </sheetView>
  </sheetViews>
  <sheetFormatPr defaultColWidth="8.6640625" defaultRowHeight="13.2" x14ac:dyDescent="0.25"/>
  <cols>
    <col min="1" max="1" width="16.109375" style="48" bestFit="1" customWidth="1"/>
    <col min="2" max="2" width="10.6640625" style="48" bestFit="1" customWidth="1"/>
    <col min="3" max="3" width="9.88671875" style="48" bestFit="1" customWidth="1"/>
    <col min="4" max="4" width="16.33203125" style="48" customWidth="1"/>
    <col min="5" max="5" width="8.6640625" style="48"/>
    <col min="6" max="6" width="16" style="48" customWidth="1"/>
    <col min="7" max="7" width="11.44140625" style="48" customWidth="1"/>
    <col min="8" max="8" width="9.88671875" style="48" bestFit="1" customWidth="1"/>
    <col min="9" max="9" width="16.88671875" style="48" bestFit="1" customWidth="1"/>
    <col min="10" max="16384" width="8.6640625" style="48"/>
  </cols>
  <sheetData>
    <row r="1" spans="1:9" ht="17.399999999999999" x14ac:dyDescent="0.3">
      <c r="A1" s="73" t="s">
        <v>291</v>
      </c>
      <c r="B1" s="44"/>
      <c r="C1" s="45"/>
      <c r="D1" s="46"/>
      <c r="E1" s="47"/>
      <c r="F1" s="45"/>
      <c r="G1" s="45"/>
      <c r="H1" s="45"/>
    </row>
    <row r="2" spans="1:9" x14ac:dyDescent="0.25">
      <c r="A2" s="45"/>
      <c r="B2" s="49"/>
      <c r="C2" s="45"/>
      <c r="D2" s="45"/>
      <c r="E2" s="45"/>
      <c r="F2" s="45"/>
      <c r="G2" s="45"/>
      <c r="H2" s="45"/>
    </row>
    <row r="3" spans="1:9" x14ac:dyDescent="0.25">
      <c r="A3" s="45" t="s">
        <v>292</v>
      </c>
      <c r="B3" s="70">
        <f>Financing!B29</f>
        <v>0</v>
      </c>
      <c r="C3" s="45"/>
      <c r="D3" s="45"/>
      <c r="E3" s="45"/>
      <c r="F3" s="45"/>
      <c r="G3" s="45"/>
      <c r="H3" s="45"/>
    </row>
    <row r="4" spans="1:9" x14ac:dyDescent="0.25">
      <c r="A4" s="45" t="s">
        <v>293</v>
      </c>
      <c r="B4" s="71">
        <f>Financing!A16</f>
        <v>0.03</v>
      </c>
      <c r="C4" s="45"/>
      <c r="D4" s="45"/>
      <c r="E4" s="45"/>
      <c r="F4" s="45"/>
      <c r="G4" s="45"/>
      <c r="H4" s="45"/>
    </row>
    <row r="5" spans="1:9" x14ac:dyDescent="0.25">
      <c r="A5" s="45" t="s">
        <v>294</v>
      </c>
      <c r="B5" s="70">
        <f>B3+(B3*B4)</f>
        <v>0</v>
      </c>
      <c r="C5" s="45"/>
      <c r="D5" s="45"/>
      <c r="E5" s="50"/>
      <c r="F5" s="45"/>
      <c r="G5" s="45"/>
      <c r="H5" s="45"/>
    </row>
    <row r="6" spans="1:9" x14ac:dyDescent="0.25">
      <c r="A6" s="45" t="s">
        <v>295</v>
      </c>
      <c r="B6" s="70">
        <f>Financing!A15</f>
        <v>5</v>
      </c>
      <c r="C6" s="45"/>
      <c r="D6" s="45"/>
      <c r="E6" s="50"/>
      <c r="F6" s="45"/>
      <c r="G6" s="45"/>
      <c r="H6" s="45"/>
    </row>
    <row r="7" spans="1:9" x14ac:dyDescent="0.25">
      <c r="A7" s="45" t="s">
        <v>273</v>
      </c>
      <c r="B7" s="72">
        <f>12*B6</f>
        <v>60</v>
      </c>
      <c r="C7" s="45"/>
      <c r="D7" s="45"/>
      <c r="E7" s="47"/>
      <c r="F7" s="45"/>
      <c r="G7" s="45"/>
      <c r="H7" s="45"/>
    </row>
    <row r="8" spans="1:9" x14ac:dyDescent="0.25">
      <c r="A8" s="45" t="s">
        <v>276</v>
      </c>
      <c r="B8" s="71">
        <f>Financing!A17</f>
        <v>0.11</v>
      </c>
      <c r="C8" s="45"/>
      <c r="D8" s="45"/>
      <c r="E8" s="51"/>
      <c r="F8" s="45"/>
      <c r="G8" s="45"/>
      <c r="H8" s="45"/>
    </row>
    <row r="9" spans="1:9" x14ac:dyDescent="0.25">
      <c r="A9" s="45" t="s">
        <v>277</v>
      </c>
      <c r="B9" s="52">
        <f>-PMT(B8/12*365/360,B7,B5)</f>
        <v>0</v>
      </c>
      <c r="C9" s="52">
        <f>B9*12</f>
        <v>0</v>
      </c>
      <c r="D9" s="45" t="s">
        <v>296</v>
      </c>
      <c r="E9" s="53"/>
      <c r="F9" s="45"/>
      <c r="G9" s="45"/>
      <c r="H9" s="45"/>
    </row>
    <row r="10" spans="1:9" ht="13.8" thickBot="1" x14ac:dyDescent="0.3">
      <c r="A10" s="45"/>
      <c r="B10" s="50"/>
      <c r="C10" s="45"/>
      <c r="D10" s="45"/>
      <c r="E10" s="53"/>
      <c r="F10" s="45"/>
      <c r="G10" s="45"/>
      <c r="H10" s="45"/>
    </row>
    <row r="11" spans="1:9" x14ac:dyDescent="0.25">
      <c r="A11" s="54" t="s">
        <v>297</v>
      </c>
      <c r="B11" s="55" t="s">
        <v>298</v>
      </c>
      <c r="C11" s="56" t="s">
        <v>144</v>
      </c>
      <c r="D11" s="57" t="s">
        <v>299</v>
      </c>
      <c r="E11" s="53"/>
      <c r="F11" s="45"/>
      <c r="G11" s="45"/>
      <c r="H11" s="45"/>
    </row>
    <row r="12" spans="1:9" ht="13.8" thickBot="1" x14ac:dyDescent="0.3">
      <c r="A12" s="58" t="s">
        <v>300</v>
      </c>
      <c r="B12" s="59">
        <f>SUM(B17:B1098)</f>
        <v>0</v>
      </c>
      <c r="C12" s="59">
        <f>SUM(C17:C1098)</f>
        <v>0</v>
      </c>
      <c r="D12" s="60">
        <f>SUM(D17:D1098)</f>
        <v>0</v>
      </c>
      <c r="E12" s="53"/>
      <c r="F12" s="45"/>
      <c r="G12" s="45"/>
      <c r="H12" s="45"/>
    </row>
    <row r="13" spans="1:9" ht="13.8" thickBot="1" x14ac:dyDescent="0.3">
      <c r="A13" s="45"/>
      <c r="B13" s="50"/>
      <c r="C13" s="45"/>
      <c r="D13" s="45"/>
      <c r="E13" s="53"/>
      <c r="F13" s="45"/>
      <c r="G13" s="45"/>
      <c r="H13" s="45"/>
    </row>
    <row r="14" spans="1:9" x14ac:dyDescent="0.25">
      <c r="A14" s="61" t="s">
        <v>301</v>
      </c>
      <c r="B14" s="62"/>
      <c r="C14" s="62"/>
      <c r="D14" s="62"/>
      <c r="E14" s="62"/>
      <c r="F14" s="62"/>
      <c r="G14" s="61" t="s">
        <v>302</v>
      </c>
      <c r="H14" s="61" t="s">
        <v>302</v>
      </c>
    </row>
    <row r="15" spans="1:9" ht="13.8" thickBot="1" x14ac:dyDescent="0.3">
      <c r="A15" s="63" t="s">
        <v>303</v>
      </c>
      <c r="B15" s="63" t="s">
        <v>304</v>
      </c>
      <c r="C15" s="63" t="s">
        <v>305</v>
      </c>
      <c r="D15" s="63" t="s">
        <v>306</v>
      </c>
      <c r="E15" s="63" t="s">
        <v>307</v>
      </c>
      <c r="F15" s="63" t="s">
        <v>287</v>
      </c>
      <c r="G15" s="64" t="s">
        <v>305</v>
      </c>
      <c r="H15" s="64" t="s">
        <v>306</v>
      </c>
      <c r="I15" s="64" t="s">
        <v>308</v>
      </c>
    </row>
    <row r="16" spans="1:9" x14ac:dyDescent="0.25">
      <c r="A16" s="65">
        <v>0</v>
      </c>
      <c r="B16" s="45"/>
      <c r="C16" s="45"/>
      <c r="D16" s="45"/>
      <c r="E16" s="45"/>
      <c r="F16" s="66">
        <f>B5</f>
        <v>0</v>
      </c>
      <c r="G16" s="45"/>
      <c r="H16" s="45"/>
    </row>
    <row r="17" spans="1:9" x14ac:dyDescent="0.25">
      <c r="A17" s="65" t="str">
        <f t="shared" ref="A17:A80" si="0">IF(AND(F16&lt;&gt;"",F16&gt;0),A16+1,REPT(,1))</f>
        <v/>
      </c>
      <c r="B17" s="66" t="str">
        <f t="shared" ref="B17:B80" si="1">IF(AND(F16&lt;&gt;"",F16&gt;0),IF(PMT($B$8/12*365/360,$B$7,-$B$5)&lt;=F16,PMT($B$8/12*365/360,$B$7,-$B$5),F16),REPT(,1))</f>
        <v/>
      </c>
      <c r="C17" s="66" t="str">
        <f t="shared" ref="C17:C80" si="2">IF(AND(F16&lt;&gt;"",F16&gt;0),$B$8/12*365/360*F16,REPT(,1))</f>
        <v/>
      </c>
      <c r="D17" s="66" t="str">
        <f t="shared" ref="D17:D80" si="3">IF(AND(F16&lt;&gt;"",F16&gt;0),B17-C17,REPT(,1))</f>
        <v/>
      </c>
      <c r="E17" s="67">
        <v>0</v>
      </c>
      <c r="F17" s="66" t="str">
        <f t="shared" ref="F17:F80" si="4">IF(AND(F16&lt;&gt;"",F16&gt;0),IF(B17-F16&lt;0,F16-D17-E17,B17-F16),REPT(,1))</f>
        <v/>
      </c>
      <c r="G17" s="50"/>
      <c r="H17" s="45"/>
    </row>
    <row r="18" spans="1:9" x14ac:dyDescent="0.25">
      <c r="A18" s="65" t="str">
        <f t="shared" si="0"/>
        <v/>
      </c>
      <c r="B18" s="66" t="str">
        <f t="shared" si="1"/>
        <v/>
      </c>
      <c r="C18" s="66" t="str">
        <f t="shared" si="2"/>
        <v/>
      </c>
      <c r="D18" s="66" t="str">
        <f t="shared" si="3"/>
        <v/>
      </c>
      <c r="E18" s="67">
        <v>0</v>
      </c>
      <c r="F18" s="66" t="str">
        <f t="shared" si="4"/>
        <v/>
      </c>
      <c r="G18" s="45"/>
      <c r="H18" s="45"/>
    </row>
    <row r="19" spans="1:9" x14ac:dyDescent="0.25">
      <c r="A19" s="65" t="str">
        <f t="shared" si="0"/>
        <v/>
      </c>
      <c r="B19" s="66" t="str">
        <f t="shared" si="1"/>
        <v/>
      </c>
      <c r="C19" s="66" t="str">
        <f t="shared" si="2"/>
        <v/>
      </c>
      <c r="D19" s="66" t="str">
        <f t="shared" si="3"/>
        <v/>
      </c>
      <c r="E19" s="67">
        <v>0</v>
      </c>
      <c r="F19" s="66" t="str">
        <f t="shared" si="4"/>
        <v/>
      </c>
      <c r="G19" s="45"/>
      <c r="H19" s="45"/>
    </row>
    <row r="20" spans="1:9" x14ac:dyDescent="0.25">
      <c r="A20" s="65" t="str">
        <f t="shared" si="0"/>
        <v/>
      </c>
      <c r="B20" s="66" t="str">
        <f t="shared" si="1"/>
        <v/>
      </c>
      <c r="C20" s="66" t="str">
        <f t="shared" si="2"/>
        <v/>
      </c>
      <c r="D20" s="66" t="str">
        <f t="shared" si="3"/>
        <v/>
      </c>
      <c r="E20" s="67">
        <v>0</v>
      </c>
      <c r="F20" s="66" t="str">
        <f t="shared" si="4"/>
        <v/>
      </c>
      <c r="G20" s="45"/>
      <c r="H20" s="45"/>
    </row>
    <row r="21" spans="1:9" x14ac:dyDescent="0.25">
      <c r="A21" s="65" t="str">
        <f t="shared" si="0"/>
        <v/>
      </c>
      <c r="B21" s="66" t="str">
        <f t="shared" si="1"/>
        <v/>
      </c>
      <c r="C21" s="66" t="str">
        <f t="shared" si="2"/>
        <v/>
      </c>
      <c r="D21" s="66" t="str">
        <f t="shared" si="3"/>
        <v/>
      </c>
      <c r="E21" s="67">
        <v>0</v>
      </c>
      <c r="F21" s="66" t="str">
        <f t="shared" si="4"/>
        <v/>
      </c>
      <c r="G21" s="45"/>
      <c r="H21" s="45"/>
    </row>
    <row r="22" spans="1:9" x14ac:dyDescent="0.25">
      <c r="A22" s="65" t="str">
        <f t="shared" si="0"/>
        <v/>
      </c>
      <c r="B22" s="66" t="str">
        <f t="shared" si="1"/>
        <v/>
      </c>
      <c r="C22" s="66" t="str">
        <f t="shared" si="2"/>
        <v/>
      </c>
      <c r="D22" s="66" t="str">
        <f t="shared" si="3"/>
        <v/>
      </c>
      <c r="E22" s="67">
        <v>0</v>
      </c>
      <c r="F22" s="66" t="str">
        <f t="shared" si="4"/>
        <v/>
      </c>
      <c r="G22" s="45"/>
      <c r="H22" s="45"/>
    </row>
    <row r="23" spans="1:9" x14ac:dyDescent="0.25">
      <c r="A23" s="65" t="str">
        <f t="shared" si="0"/>
        <v/>
      </c>
      <c r="B23" s="66" t="str">
        <f t="shared" si="1"/>
        <v/>
      </c>
      <c r="C23" s="66" t="str">
        <f t="shared" si="2"/>
        <v/>
      </c>
      <c r="D23" s="66" t="str">
        <f t="shared" si="3"/>
        <v/>
      </c>
      <c r="E23" s="67">
        <v>0</v>
      </c>
      <c r="F23" s="66" t="str">
        <f t="shared" si="4"/>
        <v/>
      </c>
      <c r="G23" s="45"/>
      <c r="H23" s="45"/>
    </row>
    <row r="24" spans="1:9" x14ac:dyDescent="0.25">
      <c r="A24" s="65" t="str">
        <f t="shared" si="0"/>
        <v/>
      </c>
      <c r="B24" s="66" t="str">
        <f t="shared" si="1"/>
        <v/>
      </c>
      <c r="C24" s="66" t="str">
        <f t="shared" si="2"/>
        <v/>
      </c>
      <c r="D24" s="66" t="str">
        <f t="shared" si="3"/>
        <v/>
      </c>
      <c r="E24" s="67">
        <v>0</v>
      </c>
      <c r="F24" s="66" t="str">
        <f t="shared" si="4"/>
        <v/>
      </c>
      <c r="G24" s="45"/>
      <c r="H24" s="45"/>
    </row>
    <row r="25" spans="1:9" x14ac:dyDescent="0.25">
      <c r="A25" s="65" t="str">
        <f t="shared" si="0"/>
        <v/>
      </c>
      <c r="B25" s="66" t="str">
        <f t="shared" si="1"/>
        <v/>
      </c>
      <c r="C25" s="66" t="str">
        <f t="shared" si="2"/>
        <v/>
      </c>
      <c r="D25" s="66" t="str">
        <f t="shared" si="3"/>
        <v/>
      </c>
      <c r="E25" s="67">
        <v>0</v>
      </c>
      <c r="F25" s="66" t="str">
        <f t="shared" si="4"/>
        <v/>
      </c>
      <c r="G25" s="45"/>
      <c r="H25" s="45"/>
    </row>
    <row r="26" spans="1:9" x14ac:dyDescent="0.25">
      <c r="A26" s="65" t="str">
        <f t="shared" si="0"/>
        <v/>
      </c>
      <c r="B26" s="66" t="str">
        <f t="shared" si="1"/>
        <v/>
      </c>
      <c r="C26" s="66" t="str">
        <f t="shared" si="2"/>
        <v/>
      </c>
      <c r="D26" s="66" t="str">
        <f t="shared" si="3"/>
        <v/>
      </c>
      <c r="E26" s="67">
        <v>0</v>
      </c>
      <c r="F26" s="66" t="str">
        <f t="shared" si="4"/>
        <v/>
      </c>
      <c r="G26" s="45"/>
      <c r="H26" s="45"/>
    </row>
    <row r="27" spans="1:9" x14ac:dyDescent="0.25">
      <c r="A27" s="65" t="str">
        <f t="shared" si="0"/>
        <v/>
      </c>
      <c r="B27" s="66" t="str">
        <f t="shared" si="1"/>
        <v/>
      </c>
      <c r="C27" s="66" t="str">
        <f t="shared" si="2"/>
        <v/>
      </c>
      <c r="D27" s="66" t="str">
        <f t="shared" si="3"/>
        <v/>
      </c>
      <c r="E27" s="67">
        <v>0</v>
      </c>
      <c r="F27" s="66" t="str">
        <f t="shared" si="4"/>
        <v/>
      </c>
      <c r="G27" s="45"/>
      <c r="H27" s="45"/>
    </row>
    <row r="28" spans="1:9" x14ac:dyDescent="0.25">
      <c r="A28" s="65" t="str">
        <f t="shared" si="0"/>
        <v/>
      </c>
      <c r="B28" s="66" t="str">
        <f t="shared" si="1"/>
        <v/>
      </c>
      <c r="C28" s="68" t="str">
        <f t="shared" si="2"/>
        <v/>
      </c>
      <c r="D28" s="68" t="str">
        <f t="shared" si="3"/>
        <v/>
      </c>
      <c r="E28" s="67">
        <v>0</v>
      </c>
      <c r="F28" s="66" t="str">
        <f t="shared" si="4"/>
        <v/>
      </c>
      <c r="G28" s="69">
        <f>SUM(C17:C28)</f>
        <v>0</v>
      </c>
      <c r="H28" s="69">
        <f>SUM(D17:D28)</f>
        <v>0</v>
      </c>
      <c r="I28" s="245">
        <f>SUM(G28:H28)</f>
        <v>0</v>
      </c>
    </row>
    <row r="29" spans="1:9" x14ac:dyDescent="0.25">
      <c r="A29" s="65" t="str">
        <f t="shared" si="0"/>
        <v/>
      </c>
      <c r="B29" s="66" t="str">
        <f t="shared" si="1"/>
        <v/>
      </c>
      <c r="C29" s="66" t="str">
        <f t="shared" si="2"/>
        <v/>
      </c>
      <c r="D29" s="66" t="str">
        <f t="shared" si="3"/>
        <v/>
      </c>
      <c r="E29" s="67">
        <v>0</v>
      </c>
      <c r="F29" s="66" t="str">
        <f t="shared" si="4"/>
        <v/>
      </c>
      <c r="G29" s="45"/>
      <c r="H29" s="51"/>
    </row>
    <row r="30" spans="1:9" x14ac:dyDescent="0.25">
      <c r="A30" s="65" t="str">
        <f t="shared" si="0"/>
        <v/>
      </c>
      <c r="B30" s="66" t="str">
        <f t="shared" si="1"/>
        <v/>
      </c>
      <c r="C30" s="66" t="str">
        <f t="shared" si="2"/>
        <v/>
      </c>
      <c r="D30" s="66" t="str">
        <f t="shared" si="3"/>
        <v/>
      </c>
      <c r="E30" s="67">
        <v>0</v>
      </c>
      <c r="F30" s="66" t="str">
        <f t="shared" si="4"/>
        <v/>
      </c>
      <c r="G30" s="45"/>
      <c r="H30" s="51"/>
    </row>
    <row r="31" spans="1:9" x14ac:dyDescent="0.25">
      <c r="A31" s="65" t="str">
        <f t="shared" si="0"/>
        <v/>
      </c>
      <c r="B31" s="66" t="str">
        <f t="shared" si="1"/>
        <v/>
      </c>
      <c r="C31" s="66" t="str">
        <f t="shared" si="2"/>
        <v/>
      </c>
      <c r="D31" s="66" t="str">
        <f t="shared" si="3"/>
        <v/>
      </c>
      <c r="E31" s="67">
        <v>0</v>
      </c>
      <c r="F31" s="66" t="str">
        <f t="shared" si="4"/>
        <v/>
      </c>
      <c r="G31" s="45"/>
      <c r="H31" s="45"/>
    </row>
    <row r="32" spans="1:9" x14ac:dyDescent="0.25">
      <c r="A32" s="65" t="str">
        <f t="shared" si="0"/>
        <v/>
      </c>
      <c r="B32" s="66" t="str">
        <f t="shared" si="1"/>
        <v/>
      </c>
      <c r="C32" s="66" t="str">
        <f t="shared" si="2"/>
        <v/>
      </c>
      <c r="D32" s="66" t="str">
        <f t="shared" si="3"/>
        <v/>
      </c>
      <c r="E32" s="67">
        <v>0</v>
      </c>
      <c r="F32" s="66" t="str">
        <f t="shared" si="4"/>
        <v/>
      </c>
      <c r="G32" s="45"/>
      <c r="H32" s="45"/>
    </row>
    <row r="33" spans="1:9" x14ac:dyDescent="0.25">
      <c r="A33" s="65" t="str">
        <f t="shared" si="0"/>
        <v/>
      </c>
      <c r="B33" s="66" t="str">
        <f t="shared" si="1"/>
        <v/>
      </c>
      <c r="C33" s="66" t="str">
        <f t="shared" si="2"/>
        <v/>
      </c>
      <c r="D33" s="66" t="str">
        <f t="shared" si="3"/>
        <v/>
      </c>
      <c r="E33" s="67">
        <v>0</v>
      </c>
      <c r="F33" s="66" t="str">
        <f t="shared" si="4"/>
        <v/>
      </c>
      <c r="G33" s="45"/>
      <c r="H33" s="45"/>
    </row>
    <row r="34" spans="1:9" x14ac:dyDescent="0.25">
      <c r="A34" s="65" t="str">
        <f t="shared" si="0"/>
        <v/>
      </c>
      <c r="B34" s="66" t="str">
        <f t="shared" si="1"/>
        <v/>
      </c>
      <c r="C34" s="66" t="str">
        <f t="shared" si="2"/>
        <v/>
      </c>
      <c r="D34" s="66" t="str">
        <f t="shared" si="3"/>
        <v/>
      </c>
      <c r="E34" s="67">
        <v>0</v>
      </c>
      <c r="F34" s="66" t="str">
        <f t="shared" si="4"/>
        <v/>
      </c>
      <c r="G34" s="45"/>
      <c r="H34" s="45"/>
    </row>
    <row r="35" spans="1:9" x14ac:dyDescent="0.25">
      <c r="A35" s="65" t="str">
        <f t="shared" si="0"/>
        <v/>
      </c>
      <c r="B35" s="66" t="str">
        <f t="shared" si="1"/>
        <v/>
      </c>
      <c r="C35" s="66" t="str">
        <f t="shared" si="2"/>
        <v/>
      </c>
      <c r="D35" s="66" t="str">
        <f t="shared" si="3"/>
        <v/>
      </c>
      <c r="E35" s="67">
        <v>0</v>
      </c>
      <c r="F35" s="66" t="str">
        <f t="shared" si="4"/>
        <v/>
      </c>
      <c r="G35" s="45"/>
      <c r="H35" s="45"/>
    </row>
    <row r="36" spans="1:9" x14ac:dyDescent="0.25">
      <c r="A36" s="65" t="str">
        <f t="shared" si="0"/>
        <v/>
      </c>
      <c r="B36" s="66" t="str">
        <f t="shared" si="1"/>
        <v/>
      </c>
      <c r="C36" s="66" t="str">
        <f t="shared" si="2"/>
        <v/>
      </c>
      <c r="D36" s="66" t="str">
        <f t="shared" si="3"/>
        <v/>
      </c>
      <c r="E36" s="67">
        <v>0</v>
      </c>
      <c r="F36" s="66" t="str">
        <f t="shared" si="4"/>
        <v/>
      </c>
      <c r="G36" s="45"/>
      <c r="H36" s="45"/>
    </row>
    <row r="37" spans="1:9" x14ac:dyDescent="0.25">
      <c r="A37" s="65" t="str">
        <f t="shared" si="0"/>
        <v/>
      </c>
      <c r="B37" s="66" t="str">
        <f t="shared" si="1"/>
        <v/>
      </c>
      <c r="C37" s="66" t="str">
        <f t="shared" si="2"/>
        <v/>
      </c>
      <c r="D37" s="66" t="str">
        <f t="shared" si="3"/>
        <v/>
      </c>
      <c r="E37" s="67">
        <v>0</v>
      </c>
      <c r="F37" s="66" t="str">
        <f t="shared" si="4"/>
        <v/>
      </c>
      <c r="G37" s="45"/>
      <c r="H37" s="45"/>
    </row>
    <row r="38" spans="1:9" x14ac:dyDescent="0.25">
      <c r="A38" s="65" t="str">
        <f t="shared" si="0"/>
        <v/>
      </c>
      <c r="B38" s="66" t="str">
        <f t="shared" si="1"/>
        <v/>
      </c>
      <c r="C38" s="66" t="str">
        <f t="shared" si="2"/>
        <v/>
      </c>
      <c r="D38" s="66" t="str">
        <f t="shared" si="3"/>
        <v/>
      </c>
      <c r="E38" s="67">
        <v>0</v>
      </c>
      <c r="F38" s="66" t="str">
        <f t="shared" si="4"/>
        <v/>
      </c>
      <c r="G38" s="45"/>
      <c r="H38" s="45"/>
    </row>
    <row r="39" spans="1:9" x14ac:dyDescent="0.25">
      <c r="A39" s="65" t="str">
        <f t="shared" si="0"/>
        <v/>
      </c>
      <c r="B39" s="66" t="str">
        <f t="shared" si="1"/>
        <v/>
      </c>
      <c r="C39" s="66" t="str">
        <f t="shared" si="2"/>
        <v/>
      </c>
      <c r="D39" s="66" t="str">
        <f t="shared" si="3"/>
        <v/>
      </c>
      <c r="E39" s="67">
        <v>0</v>
      </c>
      <c r="F39" s="66" t="str">
        <f t="shared" si="4"/>
        <v/>
      </c>
      <c r="G39" s="45"/>
      <c r="H39" s="45"/>
    </row>
    <row r="40" spans="1:9" x14ac:dyDescent="0.25">
      <c r="A40" s="65" t="str">
        <f t="shared" si="0"/>
        <v/>
      </c>
      <c r="B40" s="66" t="str">
        <f t="shared" si="1"/>
        <v/>
      </c>
      <c r="C40" s="68" t="str">
        <f t="shared" si="2"/>
        <v/>
      </c>
      <c r="D40" s="68" t="str">
        <f t="shared" si="3"/>
        <v/>
      </c>
      <c r="E40" s="67">
        <v>0</v>
      </c>
      <c r="F40" s="66" t="str">
        <f t="shared" si="4"/>
        <v/>
      </c>
      <c r="G40" s="69">
        <f>SUM(C29:C40)</f>
        <v>0</v>
      </c>
      <c r="H40" s="69">
        <f>SUM(D29:D40)</f>
        <v>0</v>
      </c>
      <c r="I40" s="245">
        <f>SUM(G40:H40)</f>
        <v>0</v>
      </c>
    </row>
    <row r="41" spans="1:9" x14ac:dyDescent="0.25">
      <c r="A41" s="65" t="str">
        <f t="shared" si="0"/>
        <v/>
      </c>
      <c r="B41" s="66" t="str">
        <f t="shared" si="1"/>
        <v/>
      </c>
      <c r="C41" s="66" t="str">
        <f t="shared" si="2"/>
        <v/>
      </c>
      <c r="D41" s="66" t="str">
        <f t="shared" si="3"/>
        <v/>
      </c>
      <c r="E41" s="67">
        <v>0</v>
      </c>
      <c r="F41" s="66" t="str">
        <f t="shared" si="4"/>
        <v/>
      </c>
      <c r="G41" s="45"/>
      <c r="H41" s="45"/>
    </row>
    <row r="42" spans="1:9" x14ac:dyDescent="0.25">
      <c r="A42" s="65" t="str">
        <f t="shared" si="0"/>
        <v/>
      </c>
      <c r="B42" s="66" t="str">
        <f t="shared" si="1"/>
        <v/>
      </c>
      <c r="C42" s="66" t="str">
        <f t="shared" si="2"/>
        <v/>
      </c>
      <c r="D42" s="66" t="str">
        <f t="shared" si="3"/>
        <v/>
      </c>
      <c r="E42" s="67">
        <v>0</v>
      </c>
      <c r="F42" s="66" t="str">
        <f t="shared" si="4"/>
        <v/>
      </c>
      <c r="G42" s="45"/>
      <c r="H42" s="45"/>
    </row>
    <row r="43" spans="1:9" x14ac:dyDescent="0.25">
      <c r="A43" s="65" t="str">
        <f t="shared" si="0"/>
        <v/>
      </c>
      <c r="B43" s="66" t="str">
        <f t="shared" si="1"/>
        <v/>
      </c>
      <c r="C43" s="66" t="str">
        <f t="shared" si="2"/>
        <v/>
      </c>
      <c r="D43" s="66" t="str">
        <f t="shared" si="3"/>
        <v/>
      </c>
      <c r="E43" s="67">
        <v>0</v>
      </c>
      <c r="F43" s="66" t="str">
        <f t="shared" si="4"/>
        <v/>
      </c>
      <c r="G43" s="45"/>
      <c r="H43" s="45"/>
    </row>
    <row r="44" spans="1:9" x14ac:dyDescent="0.25">
      <c r="A44" s="65" t="str">
        <f t="shared" si="0"/>
        <v/>
      </c>
      <c r="B44" s="66" t="str">
        <f t="shared" si="1"/>
        <v/>
      </c>
      <c r="C44" s="66" t="str">
        <f t="shared" si="2"/>
        <v/>
      </c>
      <c r="D44" s="66" t="str">
        <f t="shared" si="3"/>
        <v/>
      </c>
      <c r="E44" s="67">
        <v>0</v>
      </c>
      <c r="F44" s="66" t="str">
        <f t="shared" si="4"/>
        <v/>
      </c>
      <c r="G44" s="45"/>
      <c r="H44" s="45"/>
    </row>
    <row r="45" spans="1:9" x14ac:dyDescent="0.25">
      <c r="A45" s="65" t="str">
        <f t="shared" si="0"/>
        <v/>
      </c>
      <c r="B45" s="66" t="str">
        <f t="shared" si="1"/>
        <v/>
      </c>
      <c r="C45" s="66" t="str">
        <f t="shared" si="2"/>
        <v/>
      </c>
      <c r="D45" s="66" t="str">
        <f t="shared" si="3"/>
        <v/>
      </c>
      <c r="E45" s="67">
        <v>0</v>
      </c>
      <c r="F45" s="66" t="str">
        <f t="shared" si="4"/>
        <v/>
      </c>
      <c r="G45" s="45"/>
      <c r="H45" s="45"/>
    </row>
    <row r="46" spans="1:9" x14ac:dyDescent="0.25">
      <c r="A46" s="65" t="str">
        <f t="shared" si="0"/>
        <v/>
      </c>
      <c r="B46" s="66" t="str">
        <f t="shared" si="1"/>
        <v/>
      </c>
      <c r="C46" s="66" t="str">
        <f t="shared" si="2"/>
        <v/>
      </c>
      <c r="D46" s="66" t="str">
        <f t="shared" si="3"/>
        <v/>
      </c>
      <c r="E46" s="67">
        <v>0</v>
      </c>
      <c r="F46" s="66" t="str">
        <f t="shared" si="4"/>
        <v/>
      </c>
      <c r="G46" s="45"/>
      <c r="H46" s="45"/>
    </row>
    <row r="47" spans="1:9" x14ac:dyDescent="0.25">
      <c r="A47" s="65" t="str">
        <f t="shared" si="0"/>
        <v/>
      </c>
      <c r="B47" s="66" t="str">
        <f t="shared" si="1"/>
        <v/>
      </c>
      <c r="C47" s="66" t="str">
        <f t="shared" si="2"/>
        <v/>
      </c>
      <c r="D47" s="66" t="str">
        <f t="shared" si="3"/>
        <v/>
      </c>
      <c r="E47" s="67">
        <v>0</v>
      </c>
      <c r="F47" s="66" t="str">
        <f t="shared" si="4"/>
        <v/>
      </c>
      <c r="G47" s="45"/>
      <c r="H47" s="45"/>
    </row>
    <row r="48" spans="1:9" x14ac:dyDescent="0.25">
      <c r="A48" s="65" t="str">
        <f t="shared" si="0"/>
        <v/>
      </c>
      <c r="B48" s="66" t="str">
        <f t="shared" si="1"/>
        <v/>
      </c>
      <c r="C48" s="66" t="str">
        <f t="shared" si="2"/>
        <v/>
      </c>
      <c r="D48" s="66" t="str">
        <f t="shared" si="3"/>
        <v/>
      </c>
      <c r="E48" s="67">
        <v>0</v>
      </c>
      <c r="F48" s="66" t="str">
        <f t="shared" si="4"/>
        <v/>
      </c>
      <c r="G48" s="45"/>
      <c r="H48" s="45"/>
    </row>
    <row r="49" spans="1:9" x14ac:dyDescent="0.25">
      <c r="A49" s="65" t="str">
        <f t="shared" si="0"/>
        <v/>
      </c>
      <c r="B49" s="66" t="str">
        <f t="shared" si="1"/>
        <v/>
      </c>
      <c r="C49" s="66" t="str">
        <f t="shared" si="2"/>
        <v/>
      </c>
      <c r="D49" s="66" t="str">
        <f t="shared" si="3"/>
        <v/>
      </c>
      <c r="E49" s="67">
        <v>0</v>
      </c>
      <c r="F49" s="66" t="str">
        <f t="shared" si="4"/>
        <v/>
      </c>
      <c r="G49" s="45"/>
      <c r="H49" s="45"/>
    </row>
    <row r="50" spans="1:9" x14ac:dyDescent="0.25">
      <c r="A50" s="65" t="str">
        <f t="shared" si="0"/>
        <v/>
      </c>
      <c r="B50" s="66" t="str">
        <f t="shared" si="1"/>
        <v/>
      </c>
      <c r="C50" s="66" t="str">
        <f t="shared" si="2"/>
        <v/>
      </c>
      <c r="D50" s="66" t="str">
        <f t="shared" si="3"/>
        <v/>
      </c>
      <c r="E50" s="67">
        <v>0</v>
      </c>
      <c r="F50" s="66" t="str">
        <f t="shared" si="4"/>
        <v/>
      </c>
      <c r="G50" s="45"/>
      <c r="H50" s="45"/>
    </row>
    <row r="51" spans="1:9" x14ac:dyDescent="0.25">
      <c r="A51" s="65" t="str">
        <f t="shared" si="0"/>
        <v/>
      </c>
      <c r="B51" s="66" t="str">
        <f t="shared" si="1"/>
        <v/>
      </c>
      <c r="C51" s="66" t="str">
        <f t="shared" si="2"/>
        <v/>
      </c>
      <c r="D51" s="66" t="str">
        <f t="shared" si="3"/>
        <v/>
      </c>
      <c r="E51" s="67">
        <v>0</v>
      </c>
      <c r="F51" s="66" t="str">
        <f t="shared" si="4"/>
        <v/>
      </c>
      <c r="G51" s="45"/>
      <c r="H51" s="45"/>
    </row>
    <row r="52" spans="1:9" x14ac:dyDescent="0.25">
      <c r="A52" s="65" t="str">
        <f t="shared" si="0"/>
        <v/>
      </c>
      <c r="B52" s="66" t="str">
        <f t="shared" si="1"/>
        <v/>
      </c>
      <c r="C52" s="68" t="str">
        <f t="shared" si="2"/>
        <v/>
      </c>
      <c r="D52" s="68" t="str">
        <f t="shared" si="3"/>
        <v/>
      </c>
      <c r="E52" s="67">
        <v>0</v>
      </c>
      <c r="F52" s="66" t="str">
        <f t="shared" si="4"/>
        <v/>
      </c>
      <c r="G52" s="69">
        <f>SUM(C41:C52)</f>
        <v>0</v>
      </c>
      <c r="H52" s="69">
        <f>SUM(D41:D52)</f>
        <v>0</v>
      </c>
      <c r="I52" s="245">
        <f>SUM(G52:H52)</f>
        <v>0</v>
      </c>
    </row>
    <row r="53" spans="1:9" x14ac:dyDescent="0.25">
      <c r="A53" s="65" t="str">
        <f t="shared" si="0"/>
        <v/>
      </c>
      <c r="B53" s="66" t="str">
        <f t="shared" si="1"/>
        <v/>
      </c>
      <c r="C53" s="66" t="str">
        <f t="shared" si="2"/>
        <v/>
      </c>
      <c r="D53" s="66" t="str">
        <f t="shared" si="3"/>
        <v/>
      </c>
      <c r="E53" s="67">
        <v>0</v>
      </c>
      <c r="F53" s="66" t="str">
        <f t="shared" si="4"/>
        <v/>
      </c>
      <c r="G53" s="45"/>
      <c r="H53" s="45"/>
    </row>
    <row r="54" spans="1:9" x14ac:dyDescent="0.25">
      <c r="A54" s="65" t="str">
        <f t="shared" si="0"/>
        <v/>
      </c>
      <c r="B54" s="66" t="str">
        <f t="shared" si="1"/>
        <v/>
      </c>
      <c r="C54" s="66" t="str">
        <f t="shared" si="2"/>
        <v/>
      </c>
      <c r="D54" s="66" t="str">
        <f t="shared" si="3"/>
        <v/>
      </c>
      <c r="E54" s="67">
        <v>0</v>
      </c>
      <c r="F54" s="66" t="str">
        <f t="shared" si="4"/>
        <v/>
      </c>
      <c r="G54" s="45"/>
      <c r="H54" s="45"/>
    </row>
    <row r="55" spans="1:9" x14ac:dyDescent="0.25">
      <c r="A55" s="65" t="str">
        <f t="shared" si="0"/>
        <v/>
      </c>
      <c r="B55" s="66" t="str">
        <f t="shared" si="1"/>
        <v/>
      </c>
      <c r="C55" s="66" t="str">
        <f t="shared" si="2"/>
        <v/>
      </c>
      <c r="D55" s="66" t="str">
        <f t="shared" si="3"/>
        <v/>
      </c>
      <c r="E55" s="67">
        <v>0</v>
      </c>
      <c r="F55" s="66" t="str">
        <f t="shared" si="4"/>
        <v/>
      </c>
      <c r="G55" s="45"/>
      <c r="H55" s="45"/>
    </row>
    <row r="56" spans="1:9" x14ac:dyDescent="0.25">
      <c r="A56" s="65" t="str">
        <f t="shared" si="0"/>
        <v/>
      </c>
      <c r="B56" s="66" t="str">
        <f t="shared" si="1"/>
        <v/>
      </c>
      <c r="C56" s="66" t="str">
        <f t="shared" si="2"/>
        <v/>
      </c>
      <c r="D56" s="66" t="str">
        <f t="shared" si="3"/>
        <v/>
      </c>
      <c r="E56" s="67">
        <v>0</v>
      </c>
      <c r="F56" s="66" t="str">
        <f t="shared" si="4"/>
        <v/>
      </c>
      <c r="G56" s="45"/>
      <c r="H56" s="45"/>
    </row>
    <row r="57" spans="1:9" x14ac:dyDescent="0.25">
      <c r="A57" s="65" t="str">
        <f t="shared" si="0"/>
        <v/>
      </c>
      <c r="B57" s="66" t="str">
        <f t="shared" si="1"/>
        <v/>
      </c>
      <c r="C57" s="66" t="str">
        <f t="shared" si="2"/>
        <v/>
      </c>
      <c r="D57" s="66" t="str">
        <f t="shared" si="3"/>
        <v/>
      </c>
      <c r="E57" s="67">
        <v>0</v>
      </c>
      <c r="F57" s="66" t="str">
        <f t="shared" si="4"/>
        <v/>
      </c>
      <c r="G57" s="45"/>
      <c r="H57" s="45"/>
    </row>
    <row r="58" spans="1:9" x14ac:dyDescent="0.25">
      <c r="A58" s="65" t="str">
        <f t="shared" si="0"/>
        <v/>
      </c>
      <c r="B58" s="66" t="str">
        <f t="shared" si="1"/>
        <v/>
      </c>
      <c r="C58" s="66" t="str">
        <f t="shared" si="2"/>
        <v/>
      </c>
      <c r="D58" s="66" t="str">
        <f t="shared" si="3"/>
        <v/>
      </c>
      <c r="E58" s="67">
        <v>0</v>
      </c>
      <c r="F58" s="66" t="str">
        <f t="shared" si="4"/>
        <v/>
      </c>
      <c r="G58" s="45"/>
      <c r="H58" s="45"/>
    </row>
    <row r="59" spans="1:9" x14ac:dyDescent="0.25">
      <c r="A59" s="65" t="str">
        <f t="shared" si="0"/>
        <v/>
      </c>
      <c r="B59" s="66" t="str">
        <f t="shared" si="1"/>
        <v/>
      </c>
      <c r="C59" s="66" t="str">
        <f t="shared" si="2"/>
        <v/>
      </c>
      <c r="D59" s="66" t="str">
        <f t="shared" si="3"/>
        <v/>
      </c>
      <c r="E59" s="67">
        <v>0</v>
      </c>
      <c r="F59" s="66" t="str">
        <f t="shared" si="4"/>
        <v/>
      </c>
      <c r="G59" s="45"/>
      <c r="H59" s="45"/>
    </row>
    <row r="60" spans="1:9" x14ac:dyDescent="0.25">
      <c r="A60" s="65" t="str">
        <f t="shared" si="0"/>
        <v/>
      </c>
      <c r="B60" s="66" t="str">
        <f t="shared" si="1"/>
        <v/>
      </c>
      <c r="C60" s="66" t="str">
        <f t="shared" si="2"/>
        <v/>
      </c>
      <c r="D60" s="66" t="str">
        <f t="shared" si="3"/>
        <v/>
      </c>
      <c r="E60" s="67">
        <v>0</v>
      </c>
      <c r="F60" s="66" t="str">
        <f t="shared" si="4"/>
        <v/>
      </c>
      <c r="G60" s="45"/>
      <c r="H60" s="45"/>
    </row>
    <row r="61" spans="1:9" x14ac:dyDescent="0.25">
      <c r="A61" s="65" t="str">
        <f t="shared" si="0"/>
        <v/>
      </c>
      <c r="B61" s="66" t="str">
        <f t="shared" si="1"/>
        <v/>
      </c>
      <c r="C61" s="66" t="str">
        <f t="shared" si="2"/>
        <v/>
      </c>
      <c r="D61" s="66" t="str">
        <f t="shared" si="3"/>
        <v/>
      </c>
      <c r="E61" s="67">
        <v>0</v>
      </c>
      <c r="F61" s="66" t="str">
        <f t="shared" si="4"/>
        <v/>
      </c>
      <c r="G61" s="45"/>
      <c r="H61" s="45"/>
    </row>
    <row r="62" spans="1:9" x14ac:dyDescent="0.25">
      <c r="A62" s="65" t="str">
        <f t="shared" si="0"/>
        <v/>
      </c>
      <c r="B62" s="66" t="str">
        <f t="shared" si="1"/>
        <v/>
      </c>
      <c r="C62" s="66" t="str">
        <f t="shared" si="2"/>
        <v/>
      </c>
      <c r="D62" s="66" t="str">
        <f t="shared" si="3"/>
        <v/>
      </c>
      <c r="E62" s="67">
        <v>0</v>
      </c>
      <c r="F62" s="66" t="str">
        <f t="shared" si="4"/>
        <v/>
      </c>
      <c r="G62" s="45"/>
      <c r="H62" s="45"/>
    </row>
    <row r="63" spans="1:9" x14ac:dyDescent="0.25">
      <c r="A63" s="65" t="str">
        <f t="shared" si="0"/>
        <v/>
      </c>
      <c r="B63" s="66" t="str">
        <f t="shared" si="1"/>
        <v/>
      </c>
      <c r="C63" s="66" t="str">
        <f t="shared" si="2"/>
        <v/>
      </c>
      <c r="D63" s="66" t="str">
        <f t="shared" si="3"/>
        <v/>
      </c>
      <c r="E63" s="67">
        <v>0</v>
      </c>
      <c r="F63" s="66" t="str">
        <f t="shared" si="4"/>
        <v/>
      </c>
      <c r="G63" s="45"/>
      <c r="H63" s="45"/>
    </row>
    <row r="64" spans="1:9" x14ac:dyDescent="0.25">
      <c r="A64" s="65" t="str">
        <f t="shared" si="0"/>
        <v/>
      </c>
      <c r="B64" s="66" t="str">
        <f t="shared" si="1"/>
        <v/>
      </c>
      <c r="C64" s="68" t="str">
        <f t="shared" si="2"/>
        <v/>
      </c>
      <c r="D64" s="68" t="str">
        <f t="shared" si="3"/>
        <v/>
      </c>
      <c r="E64" s="67">
        <v>0</v>
      </c>
      <c r="F64" s="66" t="str">
        <f t="shared" si="4"/>
        <v/>
      </c>
      <c r="G64" s="69">
        <f>SUM(C53:C64)</f>
        <v>0</v>
      </c>
      <c r="H64" s="69">
        <f>SUM(D53:D64)</f>
        <v>0</v>
      </c>
      <c r="I64" s="245">
        <f>SUM(G64:H64)</f>
        <v>0</v>
      </c>
    </row>
    <row r="65" spans="1:9" x14ac:dyDescent="0.25">
      <c r="A65" s="65" t="str">
        <f t="shared" si="0"/>
        <v/>
      </c>
      <c r="B65" s="66" t="str">
        <f t="shared" si="1"/>
        <v/>
      </c>
      <c r="C65" s="66" t="str">
        <f t="shared" si="2"/>
        <v/>
      </c>
      <c r="D65" s="66" t="str">
        <f t="shared" si="3"/>
        <v/>
      </c>
      <c r="E65" s="67">
        <v>0</v>
      </c>
      <c r="F65" s="66" t="str">
        <f t="shared" si="4"/>
        <v/>
      </c>
      <c r="G65" s="45"/>
      <c r="H65" s="45"/>
    </row>
    <row r="66" spans="1:9" x14ac:dyDescent="0.25">
      <c r="A66" s="65" t="str">
        <f t="shared" si="0"/>
        <v/>
      </c>
      <c r="B66" s="66" t="str">
        <f t="shared" si="1"/>
        <v/>
      </c>
      <c r="C66" s="66" t="str">
        <f t="shared" si="2"/>
        <v/>
      </c>
      <c r="D66" s="66" t="str">
        <f t="shared" si="3"/>
        <v/>
      </c>
      <c r="E66" s="67">
        <v>0</v>
      </c>
      <c r="F66" s="66" t="str">
        <f t="shared" si="4"/>
        <v/>
      </c>
      <c r="G66" s="45"/>
      <c r="H66" s="45"/>
    </row>
    <row r="67" spans="1:9" x14ac:dyDescent="0.25">
      <c r="A67" s="65" t="str">
        <f t="shared" si="0"/>
        <v/>
      </c>
      <c r="B67" s="66" t="str">
        <f t="shared" si="1"/>
        <v/>
      </c>
      <c r="C67" s="66" t="str">
        <f t="shared" si="2"/>
        <v/>
      </c>
      <c r="D67" s="66" t="str">
        <f t="shared" si="3"/>
        <v/>
      </c>
      <c r="E67" s="67">
        <v>0</v>
      </c>
      <c r="F67" s="66" t="str">
        <f t="shared" si="4"/>
        <v/>
      </c>
      <c r="G67" s="45"/>
      <c r="H67" s="45"/>
      <c r="I67" s="244"/>
    </row>
    <row r="68" spans="1:9" x14ac:dyDescent="0.25">
      <c r="A68" s="65" t="str">
        <f t="shared" si="0"/>
        <v/>
      </c>
      <c r="B68" s="66" t="str">
        <f t="shared" si="1"/>
        <v/>
      </c>
      <c r="C68" s="66" t="str">
        <f t="shared" si="2"/>
        <v/>
      </c>
      <c r="D68" s="66" t="str">
        <f t="shared" si="3"/>
        <v/>
      </c>
      <c r="E68" s="67">
        <v>0</v>
      </c>
      <c r="F68" s="66" t="str">
        <f t="shared" si="4"/>
        <v/>
      </c>
      <c r="G68" s="45"/>
      <c r="H68" s="45"/>
    </row>
    <row r="69" spans="1:9" x14ac:dyDescent="0.25">
      <c r="A69" s="65" t="str">
        <f t="shared" si="0"/>
        <v/>
      </c>
      <c r="B69" s="66" t="str">
        <f t="shared" si="1"/>
        <v/>
      </c>
      <c r="C69" s="66" t="str">
        <f t="shared" si="2"/>
        <v/>
      </c>
      <c r="D69" s="66" t="str">
        <f t="shared" si="3"/>
        <v/>
      </c>
      <c r="E69" s="67">
        <v>0</v>
      </c>
      <c r="F69" s="66" t="str">
        <f t="shared" si="4"/>
        <v/>
      </c>
      <c r="G69" s="45"/>
      <c r="H69" s="45"/>
    </row>
    <row r="70" spans="1:9" x14ac:dyDescent="0.25">
      <c r="A70" s="65" t="str">
        <f t="shared" si="0"/>
        <v/>
      </c>
      <c r="B70" s="66" t="str">
        <f t="shared" si="1"/>
        <v/>
      </c>
      <c r="C70" s="66" t="str">
        <f t="shared" si="2"/>
        <v/>
      </c>
      <c r="D70" s="66" t="str">
        <f t="shared" si="3"/>
        <v/>
      </c>
      <c r="E70" s="67">
        <v>0</v>
      </c>
      <c r="F70" s="66" t="str">
        <f t="shared" si="4"/>
        <v/>
      </c>
      <c r="G70" s="45"/>
      <c r="H70" s="45"/>
    </row>
    <row r="71" spans="1:9" x14ac:dyDescent="0.25">
      <c r="A71" s="65" t="str">
        <f t="shared" si="0"/>
        <v/>
      </c>
      <c r="B71" s="66" t="str">
        <f t="shared" si="1"/>
        <v/>
      </c>
      <c r="C71" s="66" t="str">
        <f t="shared" si="2"/>
        <v/>
      </c>
      <c r="D71" s="66" t="str">
        <f t="shared" si="3"/>
        <v/>
      </c>
      <c r="E71" s="67">
        <v>0</v>
      </c>
      <c r="F71" s="66" t="str">
        <f t="shared" si="4"/>
        <v/>
      </c>
      <c r="G71" s="45"/>
      <c r="H71" s="45"/>
    </row>
    <row r="72" spans="1:9" x14ac:dyDescent="0.25">
      <c r="A72" s="65" t="str">
        <f t="shared" si="0"/>
        <v/>
      </c>
      <c r="B72" s="66" t="str">
        <f t="shared" si="1"/>
        <v/>
      </c>
      <c r="C72" s="66" t="str">
        <f t="shared" si="2"/>
        <v/>
      </c>
      <c r="D72" s="66" t="str">
        <f t="shared" si="3"/>
        <v/>
      </c>
      <c r="E72" s="67">
        <v>0</v>
      </c>
      <c r="F72" s="66" t="str">
        <f t="shared" si="4"/>
        <v/>
      </c>
      <c r="G72" s="45"/>
      <c r="H72" s="45"/>
    </row>
    <row r="73" spans="1:9" x14ac:dyDescent="0.25">
      <c r="A73" s="65" t="str">
        <f t="shared" si="0"/>
        <v/>
      </c>
      <c r="B73" s="66" t="str">
        <f t="shared" si="1"/>
        <v/>
      </c>
      <c r="C73" s="66" t="str">
        <f t="shared" si="2"/>
        <v/>
      </c>
      <c r="D73" s="66" t="str">
        <f t="shared" si="3"/>
        <v/>
      </c>
      <c r="E73" s="67">
        <v>0</v>
      </c>
      <c r="F73" s="66" t="str">
        <f t="shared" si="4"/>
        <v/>
      </c>
      <c r="G73" s="45"/>
      <c r="H73" s="45"/>
    </row>
    <row r="74" spans="1:9" x14ac:dyDescent="0.25">
      <c r="A74" s="65" t="str">
        <f t="shared" si="0"/>
        <v/>
      </c>
      <c r="B74" s="66" t="str">
        <f t="shared" si="1"/>
        <v/>
      </c>
      <c r="C74" s="66" t="str">
        <f t="shared" si="2"/>
        <v/>
      </c>
      <c r="D74" s="66" t="str">
        <f t="shared" si="3"/>
        <v/>
      </c>
      <c r="E74" s="67">
        <v>0</v>
      </c>
      <c r="F74" s="66" t="str">
        <f t="shared" si="4"/>
        <v/>
      </c>
      <c r="G74" s="45"/>
      <c r="H74" s="45"/>
    </row>
    <row r="75" spans="1:9" x14ac:dyDescent="0.25">
      <c r="A75" s="65" t="str">
        <f t="shared" si="0"/>
        <v/>
      </c>
      <c r="B75" s="66" t="str">
        <f t="shared" si="1"/>
        <v/>
      </c>
      <c r="C75" s="66" t="str">
        <f t="shared" si="2"/>
        <v/>
      </c>
      <c r="D75" s="66" t="str">
        <f t="shared" si="3"/>
        <v/>
      </c>
      <c r="E75" s="67">
        <v>0</v>
      </c>
      <c r="F75" s="66" t="str">
        <f t="shared" si="4"/>
        <v/>
      </c>
      <c r="G75" s="45"/>
      <c r="H75" s="45"/>
    </row>
    <row r="76" spans="1:9" x14ac:dyDescent="0.25">
      <c r="A76" s="65" t="str">
        <f t="shared" si="0"/>
        <v/>
      </c>
      <c r="B76" s="66" t="str">
        <f t="shared" si="1"/>
        <v/>
      </c>
      <c r="C76" s="68" t="str">
        <f t="shared" si="2"/>
        <v/>
      </c>
      <c r="D76" s="68" t="str">
        <f t="shared" si="3"/>
        <v/>
      </c>
      <c r="E76" s="67">
        <v>0</v>
      </c>
      <c r="F76" s="66" t="str">
        <f t="shared" si="4"/>
        <v/>
      </c>
      <c r="G76" s="69">
        <f>SUM(C65:C76)</f>
        <v>0</v>
      </c>
      <c r="H76" s="69">
        <f>SUM(D65:D76)</f>
        <v>0</v>
      </c>
    </row>
    <row r="77" spans="1:9" x14ac:dyDescent="0.25">
      <c r="A77" s="65" t="str">
        <f t="shared" si="0"/>
        <v/>
      </c>
      <c r="B77" s="66" t="str">
        <f t="shared" si="1"/>
        <v/>
      </c>
      <c r="C77" s="66" t="str">
        <f t="shared" si="2"/>
        <v/>
      </c>
      <c r="D77" s="66" t="str">
        <f t="shared" si="3"/>
        <v/>
      </c>
      <c r="E77" s="67">
        <v>0</v>
      </c>
      <c r="F77" s="66" t="str">
        <f t="shared" si="4"/>
        <v/>
      </c>
      <c r="G77" s="45"/>
      <c r="H77" s="45"/>
    </row>
    <row r="78" spans="1:9" x14ac:dyDescent="0.25">
      <c r="A78" s="65" t="str">
        <f t="shared" si="0"/>
        <v/>
      </c>
      <c r="B78" s="66" t="str">
        <f t="shared" si="1"/>
        <v/>
      </c>
      <c r="C78" s="66" t="str">
        <f t="shared" si="2"/>
        <v/>
      </c>
      <c r="D78" s="66" t="str">
        <f t="shared" si="3"/>
        <v/>
      </c>
      <c r="E78" s="67">
        <v>0</v>
      </c>
      <c r="F78" s="66" t="str">
        <f t="shared" si="4"/>
        <v/>
      </c>
      <c r="G78" s="45"/>
      <c r="H78" s="45"/>
    </row>
    <row r="79" spans="1:9" x14ac:dyDescent="0.25">
      <c r="A79" s="65" t="str">
        <f t="shared" si="0"/>
        <v/>
      </c>
      <c r="B79" s="66" t="str">
        <f t="shared" si="1"/>
        <v/>
      </c>
      <c r="C79" s="66" t="str">
        <f t="shared" si="2"/>
        <v/>
      </c>
      <c r="D79" s="66" t="str">
        <f t="shared" si="3"/>
        <v/>
      </c>
      <c r="E79" s="67">
        <v>0</v>
      </c>
      <c r="F79" s="66" t="str">
        <f t="shared" si="4"/>
        <v/>
      </c>
      <c r="G79" s="45"/>
      <c r="H79" s="45"/>
    </row>
    <row r="80" spans="1:9" x14ac:dyDescent="0.25">
      <c r="A80" s="65" t="str">
        <f t="shared" si="0"/>
        <v/>
      </c>
      <c r="B80" s="66" t="str">
        <f t="shared" si="1"/>
        <v/>
      </c>
      <c r="C80" s="66" t="str">
        <f t="shared" si="2"/>
        <v/>
      </c>
      <c r="D80" s="66" t="str">
        <f t="shared" si="3"/>
        <v/>
      </c>
      <c r="E80" s="67">
        <v>0</v>
      </c>
      <c r="F80" s="66" t="str">
        <f t="shared" si="4"/>
        <v/>
      </c>
      <c r="G80" s="45"/>
      <c r="H80" s="45"/>
    </row>
    <row r="81" spans="1:8" x14ac:dyDescent="0.25">
      <c r="A81" s="65" t="str">
        <f t="shared" ref="A81:A144" si="5">IF(AND(F80&lt;&gt;"",F80&gt;0),A80+1,REPT(,1))</f>
        <v/>
      </c>
      <c r="B81" s="66" t="str">
        <f t="shared" ref="B81:B144" si="6">IF(AND(F80&lt;&gt;"",F80&gt;0),IF(PMT($B$8/12*365/360,$B$7,-$B$5)&lt;=F80,PMT($B$8/12*365/360,$B$7,-$B$5),F80),REPT(,1))</f>
        <v/>
      </c>
      <c r="C81" s="66" t="str">
        <f t="shared" ref="C81:C144" si="7">IF(AND(F80&lt;&gt;"",F80&gt;0),$B$8/12*365/360*F80,REPT(,1))</f>
        <v/>
      </c>
      <c r="D81" s="66" t="str">
        <f t="shared" ref="D81:D144" si="8">IF(AND(F80&lt;&gt;"",F80&gt;0),B81-C81,REPT(,1))</f>
        <v/>
      </c>
      <c r="E81" s="67">
        <v>0</v>
      </c>
      <c r="F81" s="66" t="str">
        <f t="shared" ref="F81:F144" si="9">IF(AND(F80&lt;&gt;"",F80&gt;0),IF(B81-F80&lt;0,F80-D81-E81,B81-F80),REPT(,1))</f>
        <v/>
      </c>
      <c r="G81" s="45"/>
      <c r="H81" s="45"/>
    </row>
    <row r="82" spans="1:8" x14ac:dyDescent="0.25">
      <c r="A82" s="65" t="str">
        <f t="shared" si="5"/>
        <v/>
      </c>
      <c r="B82" s="66" t="str">
        <f t="shared" si="6"/>
        <v/>
      </c>
      <c r="C82" s="66" t="str">
        <f t="shared" si="7"/>
        <v/>
      </c>
      <c r="D82" s="66" t="str">
        <f t="shared" si="8"/>
        <v/>
      </c>
      <c r="E82" s="67">
        <v>0</v>
      </c>
      <c r="F82" s="66" t="str">
        <f t="shared" si="9"/>
        <v/>
      </c>
      <c r="G82" s="45"/>
      <c r="H82" s="45"/>
    </row>
    <row r="83" spans="1:8" x14ac:dyDescent="0.25">
      <c r="A83" s="65" t="str">
        <f t="shared" si="5"/>
        <v/>
      </c>
      <c r="B83" s="66" t="str">
        <f t="shared" si="6"/>
        <v/>
      </c>
      <c r="C83" s="66" t="str">
        <f t="shared" si="7"/>
        <v/>
      </c>
      <c r="D83" s="66" t="str">
        <f t="shared" si="8"/>
        <v/>
      </c>
      <c r="E83" s="67">
        <v>0</v>
      </c>
      <c r="F83" s="66" t="str">
        <f t="shared" si="9"/>
        <v/>
      </c>
      <c r="G83" s="45"/>
      <c r="H83" s="45"/>
    </row>
    <row r="84" spans="1:8" x14ac:dyDescent="0.25">
      <c r="A84" s="65" t="str">
        <f t="shared" si="5"/>
        <v/>
      </c>
      <c r="B84" s="66" t="str">
        <f t="shared" si="6"/>
        <v/>
      </c>
      <c r="C84" s="66" t="str">
        <f t="shared" si="7"/>
        <v/>
      </c>
      <c r="D84" s="66" t="str">
        <f t="shared" si="8"/>
        <v/>
      </c>
      <c r="E84" s="67">
        <v>0</v>
      </c>
      <c r="F84" s="66" t="str">
        <f t="shared" si="9"/>
        <v/>
      </c>
      <c r="G84" s="45"/>
      <c r="H84" s="45"/>
    </row>
    <row r="85" spans="1:8" x14ac:dyDescent="0.25">
      <c r="A85" s="65" t="str">
        <f t="shared" si="5"/>
        <v/>
      </c>
      <c r="B85" s="66" t="str">
        <f t="shared" si="6"/>
        <v/>
      </c>
      <c r="C85" s="66" t="str">
        <f t="shared" si="7"/>
        <v/>
      </c>
      <c r="D85" s="66" t="str">
        <f t="shared" si="8"/>
        <v/>
      </c>
      <c r="E85" s="67">
        <v>0</v>
      </c>
      <c r="F85" s="66" t="str">
        <f t="shared" si="9"/>
        <v/>
      </c>
      <c r="G85" s="45"/>
      <c r="H85" s="45"/>
    </row>
    <row r="86" spans="1:8" x14ac:dyDescent="0.25">
      <c r="A86" s="65" t="str">
        <f t="shared" si="5"/>
        <v/>
      </c>
      <c r="B86" s="66" t="str">
        <f t="shared" si="6"/>
        <v/>
      </c>
      <c r="C86" s="66" t="str">
        <f t="shared" si="7"/>
        <v/>
      </c>
      <c r="D86" s="66" t="str">
        <f t="shared" si="8"/>
        <v/>
      </c>
      <c r="E86" s="67">
        <v>0</v>
      </c>
      <c r="F86" s="66" t="str">
        <f t="shared" si="9"/>
        <v/>
      </c>
      <c r="G86" s="45"/>
      <c r="H86" s="45"/>
    </row>
    <row r="87" spans="1:8" x14ac:dyDescent="0.25">
      <c r="A87" s="65" t="str">
        <f t="shared" si="5"/>
        <v/>
      </c>
      <c r="B87" s="66" t="str">
        <f t="shared" si="6"/>
        <v/>
      </c>
      <c r="C87" s="66" t="str">
        <f t="shared" si="7"/>
        <v/>
      </c>
      <c r="D87" s="66" t="str">
        <f t="shared" si="8"/>
        <v/>
      </c>
      <c r="E87" s="67">
        <v>0</v>
      </c>
      <c r="F87" s="66" t="str">
        <f t="shared" si="9"/>
        <v/>
      </c>
      <c r="G87" s="45"/>
      <c r="H87" s="45"/>
    </row>
    <row r="88" spans="1:8" x14ac:dyDescent="0.25">
      <c r="A88" s="65" t="str">
        <f t="shared" si="5"/>
        <v/>
      </c>
      <c r="B88" s="66" t="str">
        <f t="shared" si="6"/>
        <v/>
      </c>
      <c r="C88" s="68" t="str">
        <f t="shared" si="7"/>
        <v/>
      </c>
      <c r="D88" s="68" t="str">
        <f t="shared" si="8"/>
        <v/>
      </c>
      <c r="E88" s="67">
        <v>0</v>
      </c>
      <c r="F88" s="66" t="str">
        <f t="shared" si="9"/>
        <v/>
      </c>
      <c r="G88" s="69">
        <f>SUM(C77:C88)</f>
        <v>0</v>
      </c>
      <c r="H88" s="69">
        <f>SUM(D77:D88)</f>
        <v>0</v>
      </c>
    </row>
    <row r="89" spans="1:8" x14ac:dyDescent="0.25">
      <c r="A89" s="65" t="str">
        <f t="shared" si="5"/>
        <v/>
      </c>
      <c r="B89" s="66" t="str">
        <f t="shared" si="6"/>
        <v/>
      </c>
      <c r="C89" s="66" t="str">
        <f t="shared" si="7"/>
        <v/>
      </c>
      <c r="D89" s="66" t="str">
        <f t="shared" si="8"/>
        <v/>
      </c>
      <c r="E89" s="67">
        <v>0</v>
      </c>
      <c r="F89" s="66" t="str">
        <f t="shared" si="9"/>
        <v/>
      </c>
      <c r="G89" s="45"/>
      <c r="H89" s="45"/>
    </row>
    <row r="90" spans="1:8" x14ac:dyDescent="0.25">
      <c r="A90" s="65" t="str">
        <f t="shared" si="5"/>
        <v/>
      </c>
      <c r="B90" s="66" t="str">
        <f t="shared" si="6"/>
        <v/>
      </c>
      <c r="C90" s="66" t="str">
        <f t="shared" si="7"/>
        <v/>
      </c>
      <c r="D90" s="66" t="str">
        <f t="shared" si="8"/>
        <v/>
      </c>
      <c r="E90" s="67">
        <v>0</v>
      </c>
      <c r="F90" s="66" t="str">
        <f t="shared" si="9"/>
        <v/>
      </c>
      <c r="G90" s="45"/>
      <c r="H90" s="45"/>
    </row>
    <row r="91" spans="1:8" x14ac:dyDescent="0.25">
      <c r="A91" s="65" t="str">
        <f t="shared" si="5"/>
        <v/>
      </c>
      <c r="B91" s="66" t="str">
        <f t="shared" si="6"/>
        <v/>
      </c>
      <c r="C91" s="66" t="str">
        <f t="shared" si="7"/>
        <v/>
      </c>
      <c r="D91" s="66" t="str">
        <f t="shared" si="8"/>
        <v/>
      </c>
      <c r="E91" s="67">
        <v>0</v>
      </c>
      <c r="F91" s="66" t="str">
        <f t="shared" si="9"/>
        <v/>
      </c>
      <c r="G91" s="45"/>
      <c r="H91" s="45"/>
    </row>
    <row r="92" spans="1:8" x14ac:dyDescent="0.25">
      <c r="A92" s="65" t="str">
        <f t="shared" si="5"/>
        <v/>
      </c>
      <c r="B92" s="66" t="str">
        <f t="shared" si="6"/>
        <v/>
      </c>
      <c r="C92" s="66" t="str">
        <f t="shared" si="7"/>
        <v/>
      </c>
      <c r="D92" s="66" t="str">
        <f t="shared" si="8"/>
        <v/>
      </c>
      <c r="E92" s="67">
        <v>0</v>
      </c>
      <c r="F92" s="66" t="str">
        <f t="shared" si="9"/>
        <v/>
      </c>
      <c r="G92" s="45"/>
      <c r="H92" s="45"/>
    </row>
    <row r="93" spans="1:8" x14ac:dyDescent="0.25">
      <c r="A93" s="65" t="str">
        <f t="shared" si="5"/>
        <v/>
      </c>
      <c r="B93" s="66" t="str">
        <f t="shared" si="6"/>
        <v/>
      </c>
      <c r="C93" s="66" t="str">
        <f t="shared" si="7"/>
        <v/>
      </c>
      <c r="D93" s="66" t="str">
        <f t="shared" si="8"/>
        <v/>
      </c>
      <c r="E93" s="67">
        <v>0</v>
      </c>
      <c r="F93" s="66" t="str">
        <f t="shared" si="9"/>
        <v/>
      </c>
      <c r="G93" s="45"/>
      <c r="H93" s="45"/>
    </row>
    <row r="94" spans="1:8" x14ac:dyDescent="0.25">
      <c r="A94" s="65" t="str">
        <f t="shared" si="5"/>
        <v/>
      </c>
      <c r="B94" s="66" t="str">
        <f t="shared" si="6"/>
        <v/>
      </c>
      <c r="C94" s="66" t="str">
        <f t="shared" si="7"/>
        <v/>
      </c>
      <c r="D94" s="66" t="str">
        <f t="shared" si="8"/>
        <v/>
      </c>
      <c r="E94" s="67">
        <v>0</v>
      </c>
      <c r="F94" s="66" t="str">
        <f t="shared" si="9"/>
        <v/>
      </c>
      <c r="G94" s="45"/>
      <c r="H94" s="45"/>
    </row>
    <row r="95" spans="1:8" x14ac:dyDescent="0.25">
      <c r="A95" s="65" t="str">
        <f t="shared" si="5"/>
        <v/>
      </c>
      <c r="B95" s="66" t="str">
        <f t="shared" si="6"/>
        <v/>
      </c>
      <c r="C95" s="66" t="str">
        <f t="shared" si="7"/>
        <v/>
      </c>
      <c r="D95" s="66" t="str">
        <f t="shared" si="8"/>
        <v/>
      </c>
      <c r="E95" s="67">
        <v>0</v>
      </c>
      <c r="F95" s="66" t="str">
        <f t="shared" si="9"/>
        <v/>
      </c>
      <c r="G95" s="45"/>
      <c r="H95" s="45"/>
    </row>
    <row r="96" spans="1:8" x14ac:dyDescent="0.25">
      <c r="A96" s="65" t="str">
        <f t="shared" si="5"/>
        <v/>
      </c>
      <c r="B96" s="66" t="str">
        <f t="shared" si="6"/>
        <v/>
      </c>
      <c r="C96" s="66" t="str">
        <f t="shared" si="7"/>
        <v/>
      </c>
      <c r="D96" s="66" t="str">
        <f t="shared" si="8"/>
        <v/>
      </c>
      <c r="E96" s="67">
        <v>0</v>
      </c>
      <c r="F96" s="66" t="str">
        <f t="shared" si="9"/>
        <v/>
      </c>
      <c r="G96" s="45"/>
      <c r="H96" s="45"/>
    </row>
    <row r="97" spans="1:8" x14ac:dyDescent="0.25">
      <c r="A97" s="65" t="str">
        <f t="shared" si="5"/>
        <v/>
      </c>
      <c r="B97" s="66" t="str">
        <f t="shared" si="6"/>
        <v/>
      </c>
      <c r="C97" s="66" t="str">
        <f t="shared" si="7"/>
        <v/>
      </c>
      <c r="D97" s="66" t="str">
        <f t="shared" si="8"/>
        <v/>
      </c>
      <c r="E97" s="67">
        <v>0</v>
      </c>
      <c r="F97" s="66" t="str">
        <f t="shared" si="9"/>
        <v/>
      </c>
      <c r="G97" s="45"/>
      <c r="H97" s="45"/>
    </row>
    <row r="98" spans="1:8" x14ac:dyDescent="0.25">
      <c r="A98" s="65" t="str">
        <f t="shared" si="5"/>
        <v/>
      </c>
      <c r="B98" s="66" t="str">
        <f t="shared" si="6"/>
        <v/>
      </c>
      <c r="C98" s="66" t="str">
        <f t="shared" si="7"/>
        <v/>
      </c>
      <c r="D98" s="66" t="str">
        <f t="shared" si="8"/>
        <v/>
      </c>
      <c r="E98" s="67">
        <v>0</v>
      </c>
      <c r="F98" s="66" t="str">
        <f t="shared" si="9"/>
        <v/>
      </c>
      <c r="G98" s="45"/>
      <c r="H98" s="45"/>
    </row>
    <row r="99" spans="1:8" x14ac:dyDescent="0.25">
      <c r="A99" s="65" t="str">
        <f t="shared" si="5"/>
        <v/>
      </c>
      <c r="B99" s="66" t="str">
        <f t="shared" si="6"/>
        <v/>
      </c>
      <c r="C99" s="66" t="str">
        <f t="shared" si="7"/>
        <v/>
      </c>
      <c r="D99" s="66" t="str">
        <f t="shared" si="8"/>
        <v/>
      </c>
      <c r="E99" s="67">
        <v>0</v>
      </c>
      <c r="F99" s="66" t="str">
        <f t="shared" si="9"/>
        <v/>
      </c>
      <c r="G99" s="45"/>
      <c r="H99" s="45"/>
    </row>
    <row r="100" spans="1:8" x14ac:dyDescent="0.25">
      <c r="A100" s="65" t="str">
        <f t="shared" si="5"/>
        <v/>
      </c>
      <c r="B100" s="66" t="str">
        <f t="shared" si="6"/>
        <v/>
      </c>
      <c r="C100" s="68" t="str">
        <f t="shared" si="7"/>
        <v/>
      </c>
      <c r="D100" s="68" t="str">
        <f t="shared" si="8"/>
        <v/>
      </c>
      <c r="E100" s="67">
        <v>0</v>
      </c>
      <c r="F100" s="66" t="str">
        <f t="shared" si="9"/>
        <v/>
      </c>
      <c r="G100" s="69">
        <f>SUM(C89:C100)</f>
        <v>0</v>
      </c>
      <c r="H100" s="69">
        <f>SUM(D89:D100)</f>
        <v>0</v>
      </c>
    </row>
    <row r="101" spans="1:8" x14ac:dyDescent="0.25">
      <c r="A101" s="65" t="str">
        <f t="shared" si="5"/>
        <v/>
      </c>
      <c r="B101" s="66" t="str">
        <f t="shared" si="6"/>
        <v/>
      </c>
      <c r="C101" s="66" t="str">
        <f t="shared" si="7"/>
        <v/>
      </c>
      <c r="D101" s="66" t="str">
        <f t="shared" si="8"/>
        <v/>
      </c>
      <c r="E101" s="67">
        <v>0</v>
      </c>
      <c r="F101" s="66" t="str">
        <f t="shared" si="9"/>
        <v/>
      </c>
      <c r="G101" s="45"/>
      <c r="H101" s="45"/>
    </row>
    <row r="102" spans="1:8" x14ac:dyDescent="0.25">
      <c r="A102" s="65" t="str">
        <f t="shared" si="5"/>
        <v/>
      </c>
      <c r="B102" s="66" t="str">
        <f t="shared" si="6"/>
        <v/>
      </c>
      <c r="C102" s="66" t="str">
        <f t="shared" si="7"/>
        <v/>
      </c>
      <c r="D102" s="66" t="str">
        <f t="shared" si="8"/>
        <v/>
      </c>
      <c r="E102" s="67">
        <v>0</v>
      </c>
      <c r="F102" s="66" t="str">
        <f t="shared" si="9"/>
        <v/>
      </c>
      <c r="G102" s="45"/>
      <c r="H102" s="45"/>
    </row>
    <row r="103" spans="1:8" x14ac:dyDescent="0.25">
      <c r="A103" s="65" t="str">
        <f t="shared" si="5"/>
        <v/>
      </c>
      <c r="B103" s="66" t="str">
        <f t="shared" si="6"/>
        <v/>
      </c>
      <c r="C103" s="66" t="str">
        <f t="shared" si="7"/>
        <v/>
      </c>
      <c r="D103" s="66" t="str">
        <f t="shared" si="8"/>
        <v/>
      </c>
      <c r="E103" s="67">
        <v>0</v>
      </c>
      <c r="F103" s="66" t="str">
        <f t="shared" si="9"/>
        <v/>
      </c>
      <c r="G103" s="45"/>
      <c r="H103" s="45"/>
    </row>
    <row r="104" spans="1:8" x14ac:dyDescent="0.25">
      <c r="A104" s="65" t="str">
        <f t="shared" si="5"/>
        <v/>
      </c>
      <c r="B104" s="66" t="str">
        <f t="shared" si="6"/>
        <v/>
      </c>
      <c r="C104" s="66" t="str">
        <f t="shared" si="7"/>
        <v/>
      </c>
      <c r="D104" s="66" t="str">
        <f t="shared" si="8"/>
        <v/>
      </c>
      <c r="E104" s="67">
        <v>0</v>
      </c>
      <c r="F104" s="66" t="str">
        <f t="shared" si="9"/>
        <v/>
      </c>
      <c r="G104" s="45"/>
      <c r="H104" s="45"/>
    </row>
    <row r="105" spans="1:8" x14ac:dyDescent="0.25">
      <c r="A105" s="65" t="str">
        <f t="shared" si="5"/>
        <v/>
      </c>
      <c r="B105" s="66" t="str">
        <f t="shared" si="6"/>
        <v/>
      </c>
      <c r="C105" s="66" t="str">
        <f t="shared" si="7"/>
        <v/>
      </c>
      <c r="D105" s="66" t="str">
        <f t="shared" si="8"/>
        <v/>
      </c>
      <c r="E105" s="67">
        <v>0</v>
      </c>
      <c r="F105" s="66" t="str">
        <f t="shared" si="9"/>
        <v/>
      </c>
      <c r="G105" s="45"/>
      <c r="H105" s="45"/>
    </row>
    <row r="106" spans="1:8" x14ac:dyDescent="0.25">
      <c r="A106" s="65" t="str">
        <f t="shared" si="5"/>
        <v/>
      </c>
      <c r="B106" s="66" t="str">
        <f t="shared" si="6"/>
        <v/>
      </c>
      <c r="C106" s="66" t="str">
        <f t="shared" si="7"/>
        <v/>
      </c>
      <c r="D106" s="66" t="str">
        <f t="shared" si="8"/>
        <v/>
      </c>
      <c r="E106" s="67">
        <v>0</v>
      </c>
      <c r="F106" s="66" t="str">
        <f t="shared" si="9"/>
        <v/>
      </c>
      <c r="G106" s="45"/>
      <c r="H106" s="45"/>
    </row>
    <row r="107" spans="1:8" x14ac:dyDescent="0.25">
      <c r="A107" s="65" t="str">
        <f t="shared" si="5"/>
        <v/>
      </c>
      <c r="B107" s="66" t="str">
        <f t="shared" si="6"/>
        <v/>
      </c>
      <c r="C107" s="66" t="str">
        <f t="shared" si="7"/>
        <v/>
      </c>
      <c r="D107" s="66" t="str">
        <f t="shared" si="8"/>
        <v/>
      </c>
      <c r="E107" s="67">
        <v>0</v>
      </c>
      <c r="F107" s="66" t="str">
        <f t="shared" si="9"/>
        <v/>
      </c>
      <c r="G107" s="45"/>
      <c r="H107" s="45"/>
    </row>
    <row r="108" spans="1:8" x14ac:dyDescent="0.25">
      <c r="A108" s="65" t="str">
        <f t="shared" si="5"/>
        <v/>
      </c>
      <c r="B108" s="66" t="str">
        <f t="shared" si="6"/>
        <v/>
      </c>
      <c r="C108" s="66" t="str">
        <f t="shared" si="7"/>
        <v/>
      </c>
      <c r="D108" s="66" t="str">
        <f t="shared" si="8"/>
        <v/>
      </c>
      <c r="E108" s="67">
        <v>0</v>
      </c>
      <c r="F108" s="66" t="str">
        <f t="shared" si="9"/>
        <v/>
      </c>
      <c r="G108" s="45"/>
      <c r="H108" s="45"/>
    </row>
    <row r="109" spans="1:8" x14ac:dyDescent="0.25">
      <c r="A109" s="65" t="str">
        <f t="shared" si="5"/>
        <v/>
      </c>
      <c r="B109" s="66" t="str">
        <f t="shared" si="6"/>
        <v/>
      </c>
      <c r="C109" s="66" t="str">
        <f t="shared" si="7"/>
        <v/>
      </c>
      <c r="D109" s="66" t="str">
        <f t="shared" si="8"/>
        <v/>
      </c>
      <c r="E109" s="67">
        <v>0</v>
      </c>
      <c r="F109" s="66" t="str">
        <f t="shared" si="9"/>
        <v/>
      </c>
      <c r="G109" s="45"/>
      <c r="H109" s="45"/>
    </row>
    <row r="110" spans="1:8" x14ac:dyDescent="0.25">
      <c r="A110" s="65" t="str">
        <f t="shared" si="5"/>
        <v/>
      </c>
      <c r="B110" s="66" t="str">
        <f t="shared" si="6"/>
        <v/>
      </c>
      <c r="C110" s="66" t="str">
        <f t="shared" si="7"/>
        <v/>
      </c>
      <c r="D110" s="66" t="str">
        <f t="shared" si="8"/>
        <v/>
      </c>
      <c r="E110" s="67">
        <v>0</v>
      </c>
      <c r="F110" s="66" t="str">
        <f t="shared" si="9"/>
        <v/>
      </c>
      <c r="G110" s="45"/>
      <c r="H110" s="45"/>
    </row>
    <row r="111" spans="1:8" x14ac:dyDescent="0.25">
      <c r="A111" s="65" t="str">
        <f t="shared" si="5"/>
        <v/>
      </c>
      <c r="B111" s="66" t="str">
        <f t="shared" si="6"/>
        <v/>
      </c>
      <c r="C111" s="66" t="str">
        <f t="shared" si="7"/>
        <v/>
      </c>
      <c r="D111" s="66" t="str">
        <f t="shared" si="8"/>
        <v/>
      </c>
      <c r="E111" s="67">
        <v>0</v>
      </c>
      <c r="F111" s="66" t="str">
        <f t="shared" si="9"/>
        <v/>
      </c>
      <c r="G111" s="45"/>
      <c r="H111" s="45"/>
    </row>
    <row r="112" spans="1:8" x14ac:dyDescent="0.25">
      <c r="A112" s="65" t="str">
        <f t="shared" si="5"/>
        <v/>
      </c>
      <c r="B112" s="66" t="str">
        <f t="shared" si="6"/>
        <v/>
      </c>
      <c r="C112" s="66" t="str">
        <f t="shared" si="7"/>
        <v/>
      </c>
      <c r="D112" s="66" t="str">
        <f t="shared" si="8"/>
        <v/>
      </c>
      <c r="E112" s="67">
        <v>0</v>
      </c>
      <c r="F112" s="66" t="str">
        <f t="shared" si="9"/>
        <v/>
      </c>
      <c r="G112" s="69">
        <f>SUM(C101:C112)</f>
        <v>0</v>
      </c>
      <c r="H112" s="69">
        <f>SUM(D101:D112)</f>
        <v>0</v>
      </c>
    </row>
    <row r="113" spans="1:8" x14ac:dyDescent="0.25">
      <c r="A113" s="65" t="str">
        <f t="shared" si="5"/>
        <v/>
      </c>
      <c r="B113" s="66" t="str">
        <f t="shared" si="6"/>
        <v/>
      </c>
      <c r="C113" s="66" t="str">
        <f t="shared" si="7"/>
        <v/>
      </c>
      <c r="D113" s="66" t="str">
        <f t="shared" si="8"/>
        <v/>
      </c>
      <c r="E113" s="67">
        <v>0</v>
      </c>
      <c r="F113" s="66" t="str">
        <f t="shared" si="9"/>
        <v/>
      </c>
      <c r="G113" s="45"/>
      <c r="H113" s="45"/>
    </row>
    <row r="114" spans="1:8" x14ac:dyDescent="0.25">
      <c r="A114" s="65" t="str">
        <f t="shared" si="5"/>
        <v/>
      </c>
      <c r="B114" s="66" t="str">
        <f t="shared" si="6"/>
        <v/>
      </c>
      <c r="C114" s="66" t="str">
        <f t="shared" si="7"/>
        <v/>
      </c>
      <c r="D114" s="66" t="str">
        <f t="shared" si="8"/>
        <v/>
      </c>
      <c r="E114" s="67">
        <v>0</v>
      </c>
      <c r="F114" s="66" t="str">
        <f t="shared" si="9"/>
        <v/>
      </c>
      <c r="G114" s="45"/>
      <c r="H114" s="45"/>
    </row>
    <row r="115" spans="1:8" x14ac:dyDescent="0.25">
      <c r="A115" s="65" t="str">
        <f t="shared" si="5"/>
        <v/>
      </c>
      <c r="B115" s="66" t="str">
        <f t="shared" si="6"/>
        <v/>
      </c>
      <c r="C115" s="66" t="str">
        <f t="shared" si="7"/>
        <v/>
      </c>
      <c r="D115" s="66" t="str">
        <f t="shared" si="8"/>
        <v/>
      </c>
      <c r="E115" s="67">
        <v>0</v>
      </c>
      <c r="F115" s="66" t="str">
        <f t="shared" si="9"/>
        <v/>
      </c>
      <c r="G115" s="45"/>
      <c r="H115" s="45"/>
    </row>
    <row r="116" spans="1:8" x14ac:dyDescent="0.25">
      <c r="A116" s="65" t="str">
        <f t="shared" si="5"/>
        <v/>
      </c>
      <c r="B116" s="66" t="str">
        <f t="shared" si="6"/>
        <v/>
      </c>
      <c r="C116" s="66" t="str">
        <f t="shared" si="7"/>
        <v/>
      </c>
      <c r="D116" s="66" t="str">
        <f t="shared" si="8"/>
        <v/>
      </c>
      <c r="E116" s="67">
        <v>0</v>
      </c>
      <c r="F116" s="66" t="str">
        <f t="shared" si="9"/>
        <v/>
      </c>
      <c r="G116" s="45"/>
      <c r="H116" s="45"/>
    </row>
    <row r="117" spans="1:8" x14ac:dyDescent="0.25">
      <c r="A117" s="65" t="str">
        <f t="shared" si="5"/>
        <v/>
      </c>
      <c r="B117" s="66" t="str">
        <f t="shared" si="6"/>
        <v/>
      </c>
      <c r="C117" s="66" t="str">
        <f t="shared" si="7"/>
        <v/>
      </c>
      <c r="D117" s="66" t="str">
        <f t="shared" si="8"/>
        <v/>
      </c>
      <c r="E117" s="67">
        <v>0</v>
      </c>
      <c r="F117" s="66" t="str">
        <f t="shared" si="9"/>
        <v/>
      </c>
      <c r="G117" s="45"/>
      <c r="H117" s="45"/>
    </row>
    <row r="118" spans="1:8" x14ac:dyDescent="0.25">
      <c r="A118" s="65" t="str">
        <f t="shared" si="5"/>
        <v/>
      </c>
      <c r="B118" s="66" t="str">
        <f t="shared" si="6"/>
        <v/>
      </c>
      <c r="C118" s="66" t="str">
        <f t="shared" si="7"/>
        <v/>
      </c>
      <c r="D118" s="66" t="str">
        <f t="shared" si="8"/>
        <v/>
      </c>
      <c r="E118" s="67">
        <v>0</v>
      </c>
      <c r="F118" s="66" t="str">
        <f t="shared" si="9"/>
        <v/>
      </c>
      <c r="G118" s="45"/>
      <c r="H118" s="45"/>
    </row>
    <row r="119" spans="1:8" x14ac:dyDescent="0.25">
      <c r="A119" s="65" t="str">
        <f t="shared" si="5"/>
        <v/>
      </c>
      <c r="B119" s="66" t="str">
        <f t="shared" si="6"/>
        <v/>
      </c>
      <c r="C119" s="66" t="str">
        <f t="shared" si="7"/>
        <v/>
      </c>
      <c r="D119" s="66" t="str">
        <f t="shared" si="8"/>
        <v/>
      </c>
      <c r="E119" s="67">
        <v>0</v>
      </c>
      <c r="F119" s="66" t="str">
        <f t="shared" si="9"/>
        <v/>
      </c>
      <c r="G119" s="45"/>
      <c r="H119" s="45"/>
    </row>
    <row r="120" spans="1:8" x14ac:dyDescent="0.25">
      <c r="A120" s="65" t="str">
        <f t="shared" si="5"/>
        <v/>
      </c>
      <c r="B120" s="66" t="str">
        <f t="shared" si="6"/>
        <v/>
      </c>
      <c r="C120" s="66" t="str">
        <f t="shared" si="7"/>
        <v/>
      </c>
      <c r="D120" s="66" t="str">
        <f t="shared" si="8"/>
        <v/>
      </c>
      <c r="E120" s="67">
        <v>0</v>
      </c>
      <c r="F120" s="66" t="str">
        <f t="shared" si="9"/>
        <v/>
      </c>
      <c r="G120" s="45"/>
      <c r="H120" s="45"/>
    </row>
    <row r="121" spans="1:8" x14ac:dyDescent="0.25">
      <c r="A121" s="65" t="str">
        <f t="shared" si="5"/>
        <v/>
      </c>
      <c r="B121" s="66" t="str">
        <f t="shared" si="6"/>
        <v/>
      </c>
      <c r="C121" s="66" t="str">
        <f t="shared" si="7"/>
        <v/>
      </c>
      <c r="D121" s="66" t="str">
        <f t="shared" si="8"/>
        <v/>
      </c>
      <c r="E121" s="67">
        <v>0</v>
      </c>
      <c r="F121" s="66" t="str">
        <f t="shared" si="9"/>
        <v/>
      </c>
      <c r="G121" s="45"/>
      <c r="H121" s="45"/>
    </row>
    <row r="122" spans="1:8" x14ac:dyDescent="0.25">
      <c r="A122" s="65" t="str">
        <f t="shared" si="5"/>
        <v/>
      </c>
      <c r="B122" s="66" t="str">
        <f t="shared" si="6"/>
        <v/>
      </c>
      <c r="C122" s="66" t="str">
        <f t="shared" si="7"/>
        <v/>
      </c>
      <c r="D122" s="66" t="str">
        <f t="shared" si="8"/>
        <v/>
      </c>
      <c r="E122" s="67">
        <v>0</v>
      </c>
      <c r="F122" s="66" t="str">
        <f t="shared" si="9"/>
        <v/>
      </c>
      <c r="G122" s="45"/>
      <c r="H122" s="45"/>
    </row>
    <row r="123" spans="1:8" x14ac:dyDescent="0.25">
      <c r="A123" s="65" t="str">
        <f t="shared" si="5"/>
        <v/>
      </c>
      <c r="B123" s="66" t="str">
        <f t="shared" si="6"/>
        <v/>
      </c>
      <c r="C123" s="66" t="str">
        <f t="shared" si="7"/>
        <v/>
      </c>
      <c r="D123" s="66" t="str">
        <f t="shared" si="8"/>
        <v/>
      </c>
      <c r="E123" s="67">
        <v>0</v>
      </c>
      <c r="F123" s="66" t="str">
        <f t="shared" si="9"/>
        <v/>
      </c>
      <c r="G123" s="45"/>
      <c r="H123" s="45"/>
    </row>
    <row r="124" spans="1:8" x14ac:dyDescent="0.25">
      <c r="A124" s="65" t="str">
        <f t="shared" si="5"/>
        <v/>
      </c>
      <c r="B124" s="66" t="str">
        <f t="shared" si="6"/>
        <v/>
      </c>
      <c r="C124" s="66" t="str">
        <f t="shared" si="7"/>
        <v/>
      </c>
      <c r="D124" s="66" t="str">
        <f t="shared" si="8"/>
        <v/>
      </c>
      <c r="E124" s="67">
        <v>0</v>
      </c>
      <c r="F124" s="66" t="str">
        <f t="shared" si="9"/>
        <v/>
      </c>
      <c r="G124" s="69">
        <f>SUM(C113:C124)</f>
        <v>0</v>
      </c>
      <c r="H124" s="69">
        <f>SUM(D113:D124)</f>
        <v>0</v>
      </c>
    </row>
    <row r="125" spans="1:8" x14ac:dyDescent="0.25">
      <c r="A125" s="65" t="str">
        <f t="shared" si="5"/>
        <v/>
      </c>
      <c r="B125" s="66" t="str">
        <f t="shared" si="6"/>
        <v/>
      </c>
      <c r="C125" s="66" t="str">
        <f t="shared" si="7"/>
        <v/>
      </c>
      <c r="D125" s="66" t="str">
        <f t="shared" si="8"/>
        <v/>
      </c>
      <c r="E125" s="67">
        <v>0</v>
      </c>
      <c r="F125" s="66" t="str">
        <f t="shared" si="9"/>
        <v/>
      </c>
      <c r="G125" s="45"/>
      <c r="H125" s="45"/>
    </row>
    <row r="126" spans="1:8" x14ac:dyDescent="0.25">
      <c r="A126" s="65" t="str">
        <f t="shared" si="5"/>
        <v/>
      </c>
      <c r="B126" s="66" t="str">
        <f t="shared" si="6"/>
        <v/>
      </c>
      <c r="C126" s="66" t="str">
        <f t="shared" si="7"/>
        <v/>
      </c>
      <c r="D126" s="66" t="str">
        <f t="shared" si="8"/>
        <v/>
      </c>
      <c r="E126" s="67">
        <v>0</v>
      </c>
      <c r="F126" s="66" t="str">
        <f t="shared" si="9"/>
        <v/>
      </c>
      <c r="G126" s="45"/>
      <c r="H126" s="45"/>
    </row>
    <row r="127" spans="1:8" x14ac:dyDescent="0.25">
      <c r="A127" s="65" t="str">
        <f t="shared" si="5"/>
        <v/>
      </c>
      <c r="B127" s="66" t="str">
        <f t="shared" si="6"/>
        <v/>
      </c>
      <c r="C127" s="66" t="str">
        <f t="shared" si="7"/>
        <v/>
      </c>
      <c r="D127" s="66" t="str">
        <f t="shared" si="8"/>
        <v/>
      </c>
      <c r="E127" s="67">
        <v>0</v>
      </c>
      <c r="F127" s="66" t="str">
        <f t="shared" si="9"/>
        <v/>
      </c>
      <c r="G127" s="45"/>
      <c r="H127" s="45"/>
    </row>
    <row r="128" spans="1:8" x14ac:dyDescent="0.25">
      <c r="A128" s="65" t="str">
        <f t="shared" si="5"/>
        <v/>
      </c>
      <c r="B128" s="66" t="str">
        <f t="shared" si="6"/>
        <v/>
      </c>
      <c r="C128" s="66" t="str">
        <f t="shared" si="7"/>
        <v/>
      </c>
      <c r="D128" s="66" t="str">
        <f t="shared" si="8"/>
        <v/>
      </c>
      <c r="E128" s="67">
        <v>0</v>
      </c>
      <c r="F128" s="66" t="str">
        <f t="shared" si="9"/>
        <v/>
      </c>
      <c r="G128" s="45"/>
      <c r="H128" s="45"/>
    </row>
    <row r="129" spans="1:8" x14ac:dyDescent="0.25">
      <c r="A129" s="65" t="str">
        <f t="shared" si="5"/>
        <v/>
      </c>
      <c r="B129" s="66" t="str">
        <f t="shared" si="6"/>
        <v/>
      </c>
      <c r="C129" s="66" t="str">
        <f t="shared" si="7"/>
        <v/>
      </c>
      <c r="D129" s="66" t="str">
        <f t="shared" si="8"/>
        <v/>
      </c>
      <c r="E129" s="67">
        <v>0</v>
      </c>
      <c r="F129" s="66" t="str">
        <f t="shared" si="9"/>
        <v/>
      </c>
      <c r="G129" s="45"/>
      <c r="H129" s="45"/>
    </row>
    <row r="130" spans="1:8" x14ac:dyDescent="0.25">
      <c r="A130" s="65" t="str">
        <f t="shared" si="5"/>
        <v/>
      </c>
      <c r="B130" s="66" t="str">
        <f t="shared" si="6"/>
        <v/>
      </c>
      <c r="C130" s="66" t="str">
        <f t="shared" si="7"/>
        <v/>
      </c>
      <c r="D130" s="66" t="str">
        <f t="shared" si="8"/>
        <v/>
      </c>
      <c r="E130" s="67">
        <v>0</v>
      </c>
      <c r="F130" s="66" t="str">
        <f t="shared" si="9"/>
        <v/>
      </c>
      <c r="G130" s="45"/>
      <c r="H130" s="45"/>
    </row>
    <row r="131" spans="1:8" x14ac:dyDescent="0.25">
      <c r="A131" s="65" t="str">
        <f t="shared" si="5"/>
        <v/>
      </c>
      <c r="B131" s="66" t="str">
        <f t="shared" si="6"/>
        <v/>
      </c>
      <c r="C131" s="66" t="str">
        <f t="shared" si="7"/>
        <v/>
      </c>
      <c r="D131" s="66" t="str">
        <f t="shared" si="8"/>
        <v/>
      </c>
      <c r="E131" s="67">
        <v>0</v>
      </c>
      <c r="F131" s="66" t="str">
        <f t="shared" si="9"/>
        <v/>
      </c>
      <c r="G131" s="45"/>
      <c r="H131" s="45"/>
    </row>
    <row r="132" spans="1:8" x14ac:dyDescent="0.25">
      <c r="A132" s="65" t="str">
        <f t="shared" si="5"/>
        <v/>
      </c>
      <c r="B132" s="66" t="str">
        <f t="shared" si="6"/>
        <v/>
      </c>
      <c r="C132" s="66" t="str">
        <f t="shared" si="7"/>
        <v/>
      </c>
      <c r="D132" s="66" t="str">
        <f t="shared" si="8"/>
        <v/>
      </c>
      <c r="E132" s="67">
        <v>0</v>
      </c>
      <c r="F132" s="66" t="str">
        <f t="shared" si="9"/>
        <v/>
      </c>
      <c r="G132" s="45"/>
      <c r="H132" s="45"/>
    </row>
    <row r="133" spans="1:8" x14ac:dyDescent="0.25">
      <c r="A133" s="65" t="str">
        <f t="shared" si="5"/>
        <v/>
      </c>
      <c r="B133" s="66" t="str">
        <f t="shared" si="6"/>
        <v/>
      </c>
      <c r="C133" s="66" t="str">
        <f t="shared" si="7"/>
        <v/>
      </c>
      <c r="D133" s="66" t="str">
        <f t="shared" si="8"/>
        <v/>
      </c>
      <c r="E133" s="67">
        <v>0</v>
      </c>
      <c r="F133" s="66" t="str">
        <f t="shared" si="9"/>
        <v/>
      </c>
      <c r="G133" s="45"/>
      <c r="H133" s="45"/>
    </row>
    <row r="134" spans="1:8" x14ac:dyDescent="0.25">
      <c r="A134" s="65" t="str">
        <f t="shared" si="5"/>
        <v/>
      </c>
      <c r="B134" s="66" t="str">
        <f t="shared" si="6"/>
        <v/>
      </c>
      <c r="C134" s="66" t="str">
        <f t="shared" si="7"/>
        <v/>
      </c>
      <c r="D134" s="66" t="str">
        <f t="shared" si="8"/>
        <v/>
      </c>
      <c r="E134" s="67">
        <v>0</v>
      </c>
      <c r="F134" s="66" t="str">
        <f t="shared" si="9"/>
        <v/>
      </c>
      <c r="G134" s="45"/>
      <c r="H134" s="45"/>
    </row>
    <row r="135" spans="1:8" x14ac:dyDescent="0.25">
      <c r="A135" s="65" t="str">
        <f t="shared" si="5"/>
        <v/>
      </c>
      <c r="B135" s="66" t="str">
        <f t="shared" si="6"/>
        <v/>
      </c>
      <c r="C135" s="66" t="str">
        <f t="shared" si="7"/>
        <v/>
      </c>
      <c r="D135" s="66" t="str">
        <f t="shared" si="8"/>
        <v/>
      </c>
      <c r="E135" s="67">
        <v>0</v>
      </c>
      <c r="F135" s="66" t="str">
        <f t="shared" si="9"/>
        <v/>
      </c>
      <c r="G135" s="45"/>
      <c r="H135" s="45"/>
    </row>
    <row r="136" spans="1:8" x14ac:dyDescent="0.25">
      <c r="A136" s="65" t="str">
        <f t="shared" si="5"/>
        <v/>
      </c>
      <c r="B136" s="66" t="str">
        <f t="shared" si="6"/>
        <v/>
      </c>
      <c r="C136" s="66" t="str">
        <f t="shared" si="7"/>
        <v/>
      </c>
      <c r="D136" s="66" t="str">
        <f t="shared" si="8"/>
        <v/>
      </c>
      <c r="E136" s="67">
        <v>0</v>
      </c>
      <c r="F136" s="66" t="str">
        <f t="shared" si="9"/>
        <v/>
      </c>
      <c r="G136" s="69">
        <f>SUM(C125:C136)</f>
        <v>0</v>
      </c>
      <c r="H136" s="69">
        <f>SUM(D125:D136)</f>
        <v>0</v>
      </c>
    </row>
    <row r="137" spans="1:8" x14ac:dyDescent="0.25">
      <c r="A137" s="65" t="str">
        <f t="shared" si="5"/>
        <v/>
      </c>
      <c r="B137" s="66" t="str">
        <f t="shared" si="6"/>
        <v/>
      </c>
      <c r="C137" s="66" t="str">
        <f t="shared" si="7"/>
        <v/>
      </c>
      <c r="D137" s="66" t="str">
        <f t="shared" si="8"/>
        <v/>
      </c>
      <c r="E137" s="67">
        <v>0</v>
      </c>
      <c r="F137" s="66" t="str">
        <f t="shared" si="9"/>
        <v/>
      </c>
      <c r="G137" s="45"/>
      <c r="H137" s="45"/>
    </row>
    <row r="138" spans="1:8" x14ac:dyDescent="0.25">
      <c r="A138" s="65" t="str">
        <f t="shared" si="5"/>
        <v/>
      </c>
      <c r="B138" s="66" t="str">
        <f t="shared" si="6"/>
        <v/>
      </c>
      <c r="C138" s="66" t="str">
        <f t="shared" si="7"/>
        <v/>
      </c>
      <c r="D138" s="66" t="str">
        <f t="shared" si="8"/>
        <v/>
      </c>
      <c r="E138" s="67">
        <v>0</v>
      </c>
      <c r="F138" s="66" t="str">
        <f t="shared" si="9"/>
        <v/>
      </c>
      <c r="G138" s="45"/>
      <c r="H138" s="45"/>
    </row>
    <row r="139" spans="1:8" x14ac:dyDescent="0.25">
      <c r="A139" s="65" t="str">
        <f t="shared" si="5"/>
        <v/>
      </c>
      <c r="B139" s="66" t="str">
        <f t="shared" si="6"/>
        <v/>
      </c>
      <c r="C139" s="66" t="str">
        <f t="shared" si="7"/>
        <v/>
      </c>
      <c r="D139" s="66" t="str">
        <f t="shared" si="8"/>
        <v/>
      </c>
      <c r="E139" s="67">
        <v>0</v>
      </c>
      <c r="F139" s="66" t="str">
        <f t="shared" si="9"/>
        <v/>
      </c>
      <c r="G139" s="45"/>
      <c r="H139" s="45"/>
    </row>
    <row r="140" spans="1:8" x14ac:dyDescent="0.25">
      <c r="A140" s="65" t="str">
        <f t="shared" si="5"/>
        <v/>
      </c>
      <c r="B140" s="66" t="str">
        <f t="shared" si="6"/>
        <v/>
      </c>
      <c r="C140" s="66" t="str">
        <f t="shared" si="7"/>
        <v/>
      </c>
      <c r="D140" s="66" t="str">
        <f t="shared" si="8"/>
        <v/>
      </c>
      <c r="E140" s="67">
        <v>0</v>
      </c>
      <c r="F140" s="66" t="str">
        <f t="shared" si="9"/>
        <v/>
      </c>
      <c r="G140" s="45"/>
      <c r="H140" s="45"/>
    </row>
    <row r="141" spans="1:8" x14ac:dyDescent="0.25">
      <c r="A141" s="65" t="str">
        <f t="shared" si="5"/>
        <v/>
      </c>
      <c r="B141" s="66" t="str">
        <f t="shared" si="6"/>
        <v/>
      </c>
      <c r="C141" s="66" t="str">
        <f t="shared" si="7"/>
        <v/>
      </c>
      <c r="D141" s="66" t="str">
        <f t="shared" si="8"/>
        <v/>
      </c>
      <c r="E141" s="67">
        <v>0</v>
      </c>
      <c r="F141" s="66" t="str">
        <f t="shared" si="9"/>
        <v/>
      </c>
      <c r="G141" s="45"/>
      <c r="H141" s="45"/>
    </row>
    <row r="142" spans="1:8" x14ac:dyDescent="0.25">
      <c r="A142" s="65" t="str">
        <f t="shared" si="5"/>
        <v/>
      </c>
      <c r="B142" s="66" t="str">
        <f t="shared" si="6"/>
        <v/>
      </c>
      <c r="C142" s="66" t="str">
        <f t="shared" si="7"/>
        <v/>
      </c>
      <c r="D142" s="66" t="str">
        <f t="shared" si="8"/>
        <v/>
      </c>
      <c r="E142" s="67">
        <v>0</v>
      </c>
      <c r="F142" s="66" t="str">
        <f t="shared" si="9"/>
        <v/>
      </c>
      <c r="G142" s="45"/>
      <c r="H142" s="45"/>
    </row>
    <row r="143" spans="1:8" x14ac:dyDescent="0.25">
      <c r="A143" s="65" t="str">
        <f t="shared" si="5"/>
        <v/>
      </c>
      <c r="B143" s="66" t="str">
        <f t="shared" si="6"/>
        <v/>
      </c>
      <c r="C143" s="66" t="str">
        <f t="shared" si="7"/>
        <v/>
      </c>
      <c r="D143" s="66" t="str">
        <f t="shared" si="8"/>
        <v/>
      </c>
      <c r="E143" s="67">
        <v>0</v>
      </c>
      <c r="F143" s="66" t="str">
        <f t="shared" si="9"/>
        <v/>
      </c>
      <c r="G143" s="45"/>
      <c r="H143" s="45"/>
    </row>
    <row r="144" spans="1:8" x14ac:dyDescent="0.25">
      <c r="A144" s="65" t="str">
        <f t="shared" si="5"/>
        <v/>
      </c>
      <c r="B144" s="66" t="str">
        <f t="shared" si="6"/>
        <v/>
      </c>
      <c r="C144" s="66" t="str">
        <f t="shared" si="7"/>
        <v/>
      </c>
      <c r="D144" s="66" t="str">
        <f t="shared" si="8"/>
        <v/>
      </c>
      <c r="E144" s="67">
        <v>0</v>
      </c>
      <c r="F144" s="66" t="str">
        <f t="shared" si="9"/>
        <v/>
      </c>
      <c r="G144" s="45"/>
      <c r="H144" s="45"/>
    </row>
    <row r="145" spans="1:8" x14ac:dyDescent="0.25">
      <c r="A145" s="65" t="str">
        <f t="shared" ref="A145:A208" si="10">IF(AND(F144&lt;&gt;"",F144&gt;0),A144+1,REPT(,1))</f>
        <v/>
      </c>
      <c r="B145" s="66" t="str">
        <f t="shared" ref="B145:B208" si="11">IF(AND(F144&lt;&gt;"",F144&gt;0),IF(PMT($B$8/12*365/360,$B$7,-$B$5)&lt;=F144,PMT($B$8/12*365/360,$B$7,-$B$5),F144),REPT(,1))</f>
        <v/>
      </c>
      <c r="C145" s="66" t="str">
        <f t="shared" ref="C145:C208" si="12">IF(AND(F144&lt;&gt;"",F144&gt;0),$B$8/12*365/360*F144,REPT(,1))</f>
        <v/>
      </c>
      <c r="D145" s="66" t="str">
        <f t="shared" ref="D145:D208" si="13">IF(AND(F144&lt;&gt;"",F144&gt;0),B145-C145,REPT(,1))</f>
        <v/>
      </c>
      <c r="E145" s="67">
        <v>0</v>
      </c>
      <c r="F145" s="66" t="str">
        <f t="shared" ref="F145:F208" si="14">IF(AND(F144&lt;&gt;"",F144&gt;0),IF(B145-F144&lt;0,F144-D145-E145,B145-F144),REPT(,1))</f>
        <v/>
      </c>
      <c r="G145" s="45"/>
      <c r="H145" s="45"/>
    </row>
    <row r="146" spans="1:8" x14ac:dyDescent="0.25">
      <c r="A146" s="65" t="str">
        <f t="shared" si="10"/>
        <v/>
      </c>
      <c r="B146" s="66" t="str">
        <f t="shared" si="11"/>
        <v/>
      </c>
      <c r="C146" s="66" t="str">
        <f t="shared" si="12"/>
        <v/>
      </c>
      <c r="D146" s="66" t="str">
        <f t="shared" si="13"/>
        <v/>
      </c>
      <c r="E146" s="67">
        <v>0</v>
      </c>
      <c r="F146" s="66" t="str">
        <f t="shared" si="14"/>
        <v/>
      </c>
      <c r="G146" s="45"/>
      <c r="H146" s="45"/>
    </row>
    <row r="147" spans="1:8" x14ac:dyDescent="0.25">
      <c r="A147" s="65" t="str">
        <f t="shared" si="10"/>
        <v/>
      </c>
      <c r="B147" s="66" t="str">
        <f t="shared" si="11"/>
        <v/>
      </c>
      <c r="C147" s="66" t="str">
        <f t="shared" si="12"/>
        <v/>
      </c>
      <c r="D147" s="66" t="str">
        <f t="shared" si="13"/>
        <v/>
      </c>
      <c r="E147" s="67">
        <v>0</v>
      </c>
      <c r="F147" s="66" t="str">
        <f t="shared" si="14"/>
        <v/>
      </c>
      <c r="G147" s="45"/>
      <c r="H147" s="45"/>
    </row>
    <row r="148" spans="1:8" x14ac:dyDescent="0.25">
      <c r="A148" s="65" t="str">
        <f t="shared" si="10"/>
        <v/>
      </c>
      <c r="B148" s="66" t="str">
        <f t="shared" si="11"/>
        <v/>
      </c>
      <c r="C148" s="66" t="str">
        <f t="shared" si="12"/>
        <v/>
      </c>
      <c r="D148" s="66" t="str">
        <f t="shared" si="13"/>
        <v/>
      </c>
      <c r="E148" s="67">
        <v>0</v>
      </c>
      <c r="F148" s="66" t="str">
        <f t="shared" si="14"/>
        <v/>
      </c>
      <c r="G148" s="69">
        <f>SUM(C137:C148)</f>
        <v>0</v>
      </c>
      <c r="H148" s="69">
        <f>SUM(D137:D148)</f>
        <v>0</v>
      </c>
    </row>
    <row r="149" spans="1:8" x14ac:dyDescent="0.25">
      <c r="A149" s="65" t="str">
        <f t="shared" si="10"/>
        <v/>
      </c>
      <c r="B149" s="66" t="str">
        <f t="shared" si="11"/>
        <v/>
      </c>
      <c r="C149" s="66" t="str">
        <f t="shared" si="12"/>
        <v/>
      </c>
      <c r="D149" s="66" t="str">
        <f t="shared" si="13"/>
        <v/>
      </c>
      <c r="E149" s="67">
        <v>0</v>
      </c>
      <c r="F149" s="66" t="str">
        <f t="shared" si="14"/>
        <v/>
      </c>
      <c r="G149" s="45"/>
      <c r="H149" s="45"/>
    </row>
    <row r="150" spans="1:8" x14ac:dyDescent="0.25">
      <c r="A150" s="65" t="str">
        <f t="shared" si="10"/>
        <v/>
      </c>
      <c r="B150" s="66" t="str">
        <f t="shared" si="11"/>
        <v/>
      </c>
      <c r="C150" s="66" t="str">
        <f t="shared" si="12"/>
        <v/>
      </c>
      <c r="D150" s="66" t="str">
        <f t="shared" si="13"/>
        <v/>
      </c>
      <c r="E150" s="67">
        <v>0</v>
      </c>
      <c r="F150" s="66" t="str">
        <f t="shared" si="14"/>
        <v/>
      </c>
      <c r="G150" s="45"/>
      <c r="H150" s="45"/>
    </row>
    <row r="151" spans="1:8" x14ac:dyDescent="0.25">
      <c r="A151" s="65" t="str">
        <f t="shared" si="10"/>
        <v/>
      </c>
      <c r="B151" s="66" t="str">
        <f t="shared" si="11"/>
        <v/>
      </c>
      <c r="C151" s="66" t="str">
        <f t="shared" si="12"/>
        <v/>
      </c>
      <c r="D151" s="66" t="str">
        <f t="shared" si="13"/>
        <v/>
      </c>
      <c r="E151" s="67">
        <v>0</v>
      </c>
      <c r="F151" s="66" t="str">
        <f t="shared" si="14"/>
        <v/>
      </c>
      <c r="G151" s="45"/>
      <c r="H151" s="45"/>
    </row>
    <row r="152" spans="1:8" x14ac:dyDescent="0.25">
      <c r="A152" s="65" t="str">
        <f t="shared" si="10"/>
        <v/>
      </c>
      <c r="B152" s="66" t="str">
        <f t="shared" si="11"/>
        <v/>
      </c>
      <c r="C152" s="66" t="str">
        <f t="shared" si="12"/>
        <v/>
      </c>
      <c r="D152" s="66" t="str">
        <f t="shared" si="13"/>
        <v/>
      </c>
      <c r="E152" s="67">
        <v>0</v>
      </c>
      <c r="F152" s="66" t="str">
        <f t="shared" si="14"/>
        <v/>
      </c>
      <c r="G152" s="45"/>
      <c r="H152" s="45"/>
    </row>
    <row r="153" spans="1:8" x14ac:dyDescent="0.25">
      <c r="A153" s="65" t="str">
        <f t="shared" si="10"/>
        <v/>
      </c>
      <c r="B153" s="66" t="str">
        <f t="shared" si="11"/>
        <v/>
      </c>
      <c r="C153" s="66" t="str">
        <f t="shared" si="12"/>
        <v/>
      </c>
      <c r="D153" s="66" t="str">
        <f t="shared" si="13"/>
        <v/>
      </c>
      <c r="E153" s="67">
        <v>0</v>
      </c>
      <c r="F153" s="66" t="str">
        <f t="shared" si="14"/>
        <v/>
      </c>
      <c r="G153" s="45"/>
      <c r="H153" s="45"/>
    </row>
    <row r="154" spans="1:8" x14ac:dyDescent="0.25">
      <c r="A154" s="65" t="str">
        <f t="shared" si="10"/>
        <v/>
      </c>
      <c r="B154" s="66" t="str">
        <f t="shared" si="11"/>
        <v/>
      </c>
      <c r="C154" s="66" t="str">
        <f t="shared" si="12"/>
        <v/>
      </c>
      <c r="D154" s="66" t="str">
        <f t="shared" si="13"/>
        <v/>
      </c>
      <c r="E154" s="67">
        <v>0</v>
      </c>
      <c r="F154" s="66" t="str">
        <f t="shared" si="14"/>
        <v/>
      </c>
      <c r="G154" s="45"/>
      <c r="H154" s="45"/>
    </row>
    <row r="155" spans="1:8" x14ac:dyDescent="0.25">
      <c r="A155" s="65" t="str">
        <f t="shared" si="10"/>
        <v/>
      </c>
      <c r="B155" s="66" t="str">
        <f t="shared" si="11"/>
        <v/>
      </c>
      <c r="C155" s="66" t="str">
        <f t="shared" si="12"/>
        <v/>
      </c>
      <c r="D155" s="66" t="str">
        <f t="shared" si="13"/>
        <v/>
      </c>
      <c r="E155" s="67">
        <v>0</v>
      </c>
      <c r="F155" s="66" t="str">
        <f t="shared" si="14"/>
        <v/>
      </c>
      <c r="G155" s="45"/>
      <c r="H155" s="45"/>
    </row>
    <row r="156" spans="1:8" x14ac:dyDescent="0.25">
      <c r="A156" s="65" t="str">
        <f t="shared" si="10"/>
        <v/>
      </c>
      <c r="B156" s="66" t="str">
        <f t="shared" si="11"/>
        <v/>
      </c>
      <c r="C156" s="66" t="str">
        <f t="shared" si="12"/>
        <v/>
      </c>
      <c r="D156" s="66" t="str">
        <f t="shared" si="13"/>
        <v/>
      </c>
      <c r="E156" s="67">
        <v>0</v>
      </c>
      <c r="F156" s="66" t="str">
        <f t="shared" si="14"/>
        <v/>
      </c>
      <c r="G156" s="45"/>
      <c r="H156" s="45"/>
    </row>
    <row r="157" spans="1:8" x14ac:dyDescent="0.25">
      <c r="A157" s="65" t="str">
        <f t="shared" si="10"/>
        <v/>
      </c>
      <c r="B157" s="66" t="str">
        <f t="shared" si="11"/>
        <v/>
      </c>
      <c r="C157" s="66" t="str">
        <f t="shared" si="12"/>
        <v/>
      </c>
      <c r="D157" s="66" t="str">
        <f t="shared" si="13"/>
        <v/>
      </c>
      <c r="E157" s="67">
        <v>0</v>
      </c>
      <c r="F157" s="66" t="str">
        <f t="shared" si="14"/>
        <v/>
      </c>
      <c r="G157" s="45"/>
      <c r="H157" s="45"/>
    </row>
    <row r="158" spans="1:8" x14ac:dyDescent="0.25">
      <c r="A158" s="65" t="str">
        <f t="shared" si="10"/>
        <v/>
      </c>
      <c r="B158" s="66" t="str">
        <f t="shared" si="11"/>
        <v/>
      </c>
      <c r="C158" s="66" t="str">
        <f t="shared" si="12"/>
        <v/>
      </c>
      <c r="D158" s="66" t="str">
        <f t="shared" si="13"/>
        <v/>
      </c>
      <c r="E158" s="67">
        <v>0</v>
      </c>
      <c r="F158" s="66" t="str">
        <f t="shared" si="14"/>
        <v/>
      </c>
      <c r="G158" s="45"/>
      <c r="H158" s="45"/>
    </row>
    <row r="159" spans="1:8" x14ac:dyDescent="0.25">
      <c r="A159" s="65" t="str">
        <f t="shared" si="10"/>
        <v/>
      </c>
      <c r="B159" s="66" t="str">
        <f t="shared" si="11"/>
        <v/>
      </c>
      <c r="C159" s="66" t="str">
        <f t="shared" si="12"/>
        <v/>
      </c>
      <c r="D159" s="66" t="str">
        <f t="shared" si="13"/>
        <v/>
      </c>
      <c r="E159" s="67">
        <v>0</v>
      </c>
      <c r="F159" s="66" t="str">
        <f t="shared" si="14"/>
        <v/>
      </c>
      <c r="G159" s="45"/>
      <c r="H159" s="45"/>
    </row>
    <row r="160" spans="1:8" x14ac:dyDescent="0.25">
      <c r="A160" s="65" t="str">
        <f t="shared" si="10"/>
        <v/>
      </c>
      <c r="B160" s="66" t="str">
        <f t="shared" si="11"/>
        <v/>
      </c>
      <c r="C160" s="66" t="str">
        <f t="shared" si="12"/>
        <v/>
      </c>
      <c r="D160" s="66" t="str">
        <f t="shared" si="13"/>
        <v/>
      </c>
      <c r="E160" s="67">
        <v>0</v>
      </c>
      <c r="F160" s="66" t="str">
        <f t="shared" si="14"/>
        <v/>
      </c>
      <c r="G160" s="69">
        <f>SUM(C149:C160)</f>
        <v>0</v>
      </c>
      <c r="H160" s="69">
        <f>SUM(D149:D160)</f>
        <v>0</v>
      </c>
    </row>
    <row r="161" spans="1:8" x14ac:dyDescent="0.25">
      <c r="A161" s="65" t="str">
        <f t="shared" si="10"/>
        <v/>
      </c>
      <c r="B161" s="66" t="str">
        <f t="shared" si="11"/>
        <v/>
      </c>
      <c r="C161" s="66" t="str">
        <f t="shared" si="12"/>
        <v/>
      </c>
      <c r="D161" s="66" t="str">
        <f t="shared" si="13"/>
        <v/>
      </c>
      <c r="E161" s="67">
        <v>0</v>
      </c>
      <c r="F161" s="66" t="str">
        <f t="shared" si="14"/>
        <v/>
      </c>
      <c r="G161" s="45"/>
      <c r="H161" s="45"/>
    </row>
    <row r="162" spans="1:8" x14ac:dyDescent="0.25">
      <c r="A162" s="65" t="str">
        <f t="shared" si="10"/>
        <v/>
      </c>
      <c r="B162" s="66" t="str">
        <f t="shared" si="11"/>
        <v/>
      </c>
      <c r="C162" s="66" t="str">
        <f t="shared" si="12"/>
        <v/>
      </c>
      <c r="D162" s="66" t="str">
        <f t="shared" si="13"/>
        <v/>
      </c>
      <c r="E162" s="67">
        <v>0</v>
      </c>
      <c r="F162" s="66" t="str">
        <f t="shared" si="14"/>
        <v/>
      </c>
      <c r="G162" s="45"/>
      <c r="H162" s="45"/>
    </row>
    <row r="163" spans="1:8" x14ac:dyDescent="0.25">
      <c r="A163" s="65" t="str">
        <f t="shared" si="10"/>
        <v/>
      </c>
      <c r="B163" s="66" t="str">
        <f t="shared" si="11"/>
        <v/>
      </c>
      <c r="C163" s="66" t="str">
        <f t="shared" si="12"/>
        <v/>
      </c>
      <c r="D163" s="66" t="str">
        <f t="shared" si="13"/>
        <v/>
      </c>
      <c r="E163" s="67">
        <v>0</v>
      </c>
      <c r="F163" s="66" t="str">
        <f t="shared" si="14"/>
        <v/>
      </c>
      <c r="G163" s="45"/>
      <c r="H163" s="45"/>
    </row>
    <row r="164" spans="1:8" x14ac:dyDescent="0.25">
      <c r="A164" s="65" t="str">
        <f t="shared" si="10"/>
        <v/>
      </c>
      <c r="B164" s="66" t="str">
        <f t="shared" si="11"/>
        <v/>
      </c>
      <c r="C164" s="66" t="str">
        <f t="shared" si="12"/>
        <v/>
      </c>
      <c r="D164" s="66" t="str">
        <f t="shared" si="13"/>
        <v/>
      </c>
      <c r="E164" s="67">
        <v>0</v>
      </c>
      <c r="F164" s="66" t="str">
        <f t="shared" si="14"/>
        <v/>
      </c>
      <c r="G164" s="45"/>
      <c r="H164" s="45"/>
    </row>
    <row r="165" spans="1:8" x14ac:dyDescent="0.25">
      <c r="A165" s="65" t="str">
        <f t="shared" si="10"/>
        <v/>
      </c>
      <c r="B165" s="66" t="str">
        <f t="shared" si="11"/>
        <v/>
      </c>
      <c r="C165" s="66" t="str">
        <f t="shared" si="12"/>
        <v/>
      </c>
      <c r="D165" s="66" t="str">
        <f t="shared" si="13"/>
        <v/>
      </c>
      <c r="E165" s="67">
        <v>0</v>
      </c>
      <c r="F165" s="66" t="str">
        <f t="shared" si="14"/>
        <v/>
      </c>
      <c r="G165" s="45"/>
      <c r="H165" s="45"/>
    </row>
    <row r="166" spans="1:8" x14ac:dyDescent="0.25">
      <c r="A166" s="65" t="str">
        <f t="shared" si="10"/>
        <v/>
      </c>
      <c r="B166" s="66" t="str">
        <f t="shared" si="11"/>
        <v/>
      </c>
      <c r="C166" s="66" t="str">
        <f t="shared" si="12"/>
        <v/>
      </c>
      <c r="D166" s="66" t="str">
        <f t="shared" si="13"/>
        <v/>
      </c>
      <c r="E166" s="67">
        <v>0</v>
      </c>
      <c r="F166" s="66" t="str">
        <f t="shared" si="14"/>
        <v/>
      </c>
      <c r="G166" s="45"/>
      <c r="H166" s="45"/>
    </row>
    <row r="167" spans="1:8" x14ac:dyDescent="0.25">
      <c r="A167" s="65" t="str">
        <f t="shared" si="10"/>
        <v/>
      </c>
      <c r="B167" s="66" t="str">
        <f t="shared" si="11"/>
        <v/>
      </c>
      <c r="C167" s="66" t="str">
        <f t="shared" si="12"/>
        <v/>
      </c>
      <c r="D167" s="66" t="str">
        <f t="shared" si="13"/>
        <v/>
      </c>
      <c r="E167" s="67">
        <v>0</v>
      </c>
      <c r="F167" s="66" t="str">
        <f t="shared" si="14"/>
        <v/>
      </c>
      <c r="G167" s="45"/>
      <c r="H167" s="45"/>
    </row>
    <row r="168" spans="1:8" x14ac:dyDescent="0.25">
      <c r="A168" s="65" t="str">
        <f t="shared" si="10"/>
        <v/>
      </c>
      <c r="B168" s="66" t="str">
        <f t="shared" si="11"/>
        <v/>
      </c>
      <c r="C168" s="66" t="str">
        <f t="shared" si="12"/>
        <v/>
      </c>
      <c r="D168" s="66" t="str">
        <f t="shared" si="13"/>
        <v/>
      </c>
      <c r="E168" s="67">
        <v>0</v>
      </c>
      <c r="F168" s="66" t="str">
        <f t="shared" si="14"/>
        <v/>
      </c>
      <c r="G168" s="45"/>
      <c r="H168" s="45"/>
    </row>
    <row r="169" spans="1:8" x14ac:dyDescent="0.25">
      <c r="A169" s="65" t="str">
        <f t="shared" si="10"/>
        <v/>
      </c>
      <c r="B169" s="66" t="str">
        <f t="shared" si="11"/>
        <v/>
      </c>
      <c r="C169" s="66" t="str">
        <f t="shared" si="12"/>
        <v/>
      </c>
      <c r="D169" s="66" t="str">
        <f t="shared" si="13"/>
        <v/>
      </c>
      <c r="E169" s="67">
        <v>0</v>
      </c>
      <c r="F169" s="66" t="str">
        <f t="shared" si="14"/>
        <v/>
      </c>
      <c r="G169" s="45"/>
      <c r="H169" s="45"/>
    </row>
    <row r="170" spans="1:8" x14ac:dyDescent="0.25">
      <c r="A170" s="65" t="str">
        <f t="shared" si="10"/>
        <v/>
      </c>
      <c r="B170" s="66" t="str">
        <f t="shared" si="11"/>
        <v/>
      </c>
      <c r="C170" s="66" t="str">
        <f t="shared" si="12"/>
        <v/>
      </c>
      <c r="D170" s="66" t="str">
        <f t="shared" si="13"/>
        <v/>
      </c>
      <c r="E170" s="67">
        <v>0</v>
      </c>
      <c r="F170" s="66" t="str">
        <f t="shared" si="14"/>
        <v/>
      </c>
      <c r="G170" s="45"/>
      <c r="H170" s="45"/>
    </row>
    <row r="171" spans="1:8" x14ac:dyDescent="0.25">
      <c r="A171" s="65" t="str">
        <f t="shared" si="10"/>
        <v/>
      </c>
      <c r="B171" s="66" t="str">
        <f t="shared" si="11"/>
        <v/>
      </c>
      <c r="C171" s="66" t="str">
        <f t="shared" si="12"/>
        <v/>
      </c>
      <c r="D171" s="66" t="str">
        <f t="shared" si="13"/>
        <v/>
      </c>
      <c r="E171" s="67">
        <v>0</v>
      </c>
      <c r="F171" s="66" t="str">
        <f t="shared" si="14"/>
        <v/>
      </c>
      <c r="G171" s="45"/>
      <c r="H171" s="45"/>
    </row>
    <row r="172" spans="1:8" x14ac:dyDescent="0.25">
      <c r="A172" s="65" t="str">
        <f t="shared" si="10"/>
        <v/>
      </c>
      <c r="B172" s="66" t="str">
        <f t="shared" si="11"/>
        <v/>
      </c>
      <c r="C172" s="66" t="str">
        <f t="shared" si="12"/>
        <v/>
      </c>
      <c r="D172" s="66" t="str">
        <f t="shared" si="13"/>
        <v/>
      </c>
      <c r="E172" s="67">
        <v>0</v>
      </c>
      <c r="F172" s="66" t="str">
        <f t="shared" si="14"/>
        <v/>
      </c>
      <c r="G172" s="69">
        <f>SUM(C161:C172)</f>
        <v>0</v>
      </c>
      <c r="H172" s="69">
        <f>SUM(D161:D172)</f>
        <v>0</v>
      </c>
    </row>
    <row r="173" spans="1:8" x14ac:dyDescent="0.25">
      <c r="A173" s="65" t="str">
        <f t="shared" si="10"/>
        <v/>
      </c>
      <c r="B173" s="66" t="str">
        <f t="shared" si="11"/>
        <v/>
      </c>
      <c r="C173" s="66" t="str">
        <f t="shared" si="12"/>
        <v/>
      </c>
      <c r="D173" s="66" t="str">
        <f t="shared" si="13"/>
        <v/>
      </c>
      <c r="E173" s="67">
        <v>0</v>
      </c>
      <c r="F173" s="66" t="str">
        <f t="shared" si="14"/>
        <v/>
      </c>
      <c r="G173" s="45"/>
      <c r="H173" s="45"/>
    </row>
    <row r="174" spans="1:8" x14ac:dyDescent="0.25">
      <c r="A174" s="65" t="str">
        <f t="shared" si="10"/>
        <v/>
      </c>
      <c r="B174" s="66" t="str">
        <f t="shared" si="11"/>
        <v/>
      </c>
      <c r="C174" s="66" t="str">
        <f t="shared" si="12"/>
        <v/>
      </c>
      <c r="D174" s="66" t="str">
        <f t="shared" si="13"/>
        <v/>
      </c>
      <c r="E174" s="67">
        <v>0</v>
      </c>
      <c r="F174" s="66" t="str">
        <f t="shared" si="14"/>
        <v/>
      </c>
      <c r="G174" s="45"/>
      <c r="H174" s="45"/>
    </row>
    <row r="175" spans="1:8" x14ac:dyDescent="0.25">
      <c r="A175" s="65" t="str">
        <f t="shared" si="10"/>
        <v/>
      </c>
      <c r="B175" s="66" t="str">
        <f t="shared" si="11"/>
        <v/>
      </c>
      <c r="C175" s="66" t="str">
        <f t="shared" si="12"/>
        <v/>
      </c>
      <c r="D175" s="66" t="str">
        <f t="shared" si="13"/>
        <v/>
      </c>
      <c r="E175" s="67">
        <v>0</v>
      </c>
      <c r="F175" s="66" t="str">
        <f t="shared" si="14"/>
        <v/>
      </c>
      <c r="G175" s="45"/>
      <c r="H175" s="45"/>
    </row>
    <row r="176" spans="1:8" x14ac:dyDescent="0.25">
      <c r="A176" s="65" t="str">
        <f t="shared" si="10"/>
        <v/>
      </c>
      <c r="B176" s="66" t="str">
        <f t="shared" si="11"/>
        <v/>
      </c>
      <c r="C176" s="66" t="str">
        <f t="shared" si="12"/>
        <v/>
      </c>
      <c r="D176" s="66" t="str">
        <f t="shared" si="13"/>
        <v/>
      </c>
      <c r="E176" s="67">
        <v>0</v>
      </c>
      <c r="F176" s="66" t="str">
        <f t="shared" si="14"/>
        <v/>
      </c>
      <c r="G176" s="45"/>
      <c r="H176" s="45"/>
    </row>
    <row r="177" spans="1:8" x14ac:dyDescent="0.25">
      <c r="A177" s="65" t="str">
        <f t="shared" si="10"/>
        <v/>
      </c>
      <c r="B177" s="66" t="str">
        <f t="shared" si="11"/>
        <v/>
      </c>
      <c r="C177" s="66" t="str">
        <f t="shared" si="12"/>
        <v/>
      </c>
      <c r="D177" s="66" t="str">
        <f t="shared" si="13"/>
        <v/>
      </c>
      <c r="E177" s="67">
        <v>0</v>
      </c>
      <c r="F177" s="66" t="str">
        <f t="shared" si="14"/>
        <v/>
      </c>
      <c r="G177" s="45"/>
      <c r="H177" s="45"/>
    </row>
    <row r="178" spans="1:8" x14ac:dyDescent="0.25">
      <c r="A178" s="65" t="str">
        <f t="shared" si="10"/>
        <v/>
      </c>
      <c r="B178" s="66" t="str">
        <f t="shared" si="11"/>
        <v/>
      </c>
      <c r="C178" s="66" t="str">
        <f t="shared" si="12"/>
        <v/>
      </c>
      <c r="D178" s="66" t="str">
        <f t="shared" si="13"/>
        <v/>
      </c>
      <c r="E178" s="67">
        <v>0</v>
      </c>
      <c r="F178" s="66" t="str">
        <f t="shared" si="14"/>
        <v/>
      </c>
      <c r="G178" s="45"/>
      <c r="H178" s="45"/>
    </row>
    <row r="179" spans="1:8" x14ac:dyDescent="0.25">
      <c r="A179" s="65" t="str">
        <f t="shared" si="10"/>
        <v/>
      </c>
      <c r="B179" s="66" t="str">
        <f t="shared" si="11"/>
        <v/>
      </c>
      <c r="C179" s="66" t="str">
        <f t="shared" si="12"/>
        <v/>
      </c>
      <c r="D179" s="66" t="str">
        <f t="shared" si="13"/>
        <v/>
      </c>
      <c r="E179" s="67">
        <v>0</v>
      </c>
      <c r="F179" s="66" t="str">
        <f t="shared" si="14"/>
        <v/>
      </c>
      <c r="G179" s="45"/>
      <c r="H179" s="45"/>
    </row>
    <row r="180" spans="1:8" x14ac:dyDescent="0.25">
      <c r="A180" s="65" t="str">
        <f t="shared" si="10"/>
        <v/>
      </c>
      <c r="B180" s="66" t="str">
        <f t="shared" si="11"/>
        <v/>
      </c>
      <c r="C180" s="66" t="str">
        <f t="shared" si="12"/>
        <v/>
      </c>
      <c r="D180" s="66" t="str">
        <f t="shared" si="13"/>
        <v/>
      </c>
      <c r="E180" s="67">
        <v>0</v>
      </c>
      <c r="F180" s="66" t="str">
        <f t="shared" si="14"/>
        <v/>
      </c>
      <c r="G180" s="45"/>
      <c r="H180" s="45"/>
    </row>
    <row r="181" spans="1:8" x14ac:dyDescent="0.25">
      <c r="A181" s="65" t="str">
        <f t="shared" si="10"/>
        <v/>
      </c>
      <c r="B181" s="66" t="str">
        <f t="shared" si="11"/>
        <v/>
      </c>
      <c r="C181" s="66" t="str">
        <f t="shared" si="12"/>
        <v/>
      </c>
      <c r="D181" s="66" t="str">
        <f t="shared" si="13"/>
        <v/>
      </c>
      <c r="E181" s="67">
        <v>0</v>
      </c>
      <c r="F181" s="66" t="str">
        <f t="shared" si="14"/>
        <v/>
      </c>
      <c r="G181" s="45"/>
      <c r="H181" s="45"/>
    </row>
    <row r="182" spans="1:8" x14ac:dyDescent="0.25">
      <c r="A182" s="65" t="str">
        <f t="shared" si="10"/>
        <v/>
      </c>
      <c r="B182" s="66" t="str">
        <f t="shared" si="11"/>
        <v/>
      </c>
      <c r="C182" s="66" t="str">
        <f t="shared" si="12"/>
        <v/>
      </c>
      <c r="D182" s="66" t="str">
        <f t="shared" si="13"/>
        <v/>
      </c>
      <c r="E182" s="67">
        <v>0</v>
      </c>
      <c r="F182" s="66" t="str">
        <f t="shared" si="14"/>
        <v/>
      </c>
      <c r="G182" s="45"/>
      <c r="H182" s="45"/>
    </row>
    <row r="183" spans="1:8" x14ac:dyDescent="0.25">
      <c r="A183" s="65" t="str">
        <f t="shared" si="10"/>
        <v/>
      </c>
      <c r="B183" s="66" t="str">
        <f t="shared" si="11"/>
        <v/>
      </c>
      <c r="C183" s="66" t="str">
        <f t="shared" si="12"/>
        <v/>
      </c>
      <c r="D183" s="66" t="str">
        <f t="shared" si="13"/>
        <v/>
      </c>
      <c r="E183" s="67">
        <v>0</v>
      </c>
      <c r="F183" s="66" t="str">
        <f t="shared" si="14"/>
        <v/>
      </c>
      <c r="G183" s="45"/>
      <c r="H183" s="45"/>
    </row>
    <row r="184" spans="1:8" x14ac:dyDescent="0.25">
      <c r="A184" s="65" t="str">
        <f t="shared" si="10"/>
        <v/>
      </c>
      <c r="B184" s="66" t="str">
        <f t="shared" si="11"/>
        <v/>
      </c>
      <c r="C184" s="66" t="str">
        <f t="shared" si="12"/>
        <v/>
      </c>
      <c r="D184" s="66" t="str">
        <f t="shared" si="13"/>
        <v/>
      </c>
      <c r="E184" s="67">
        <v>0</v>
      </c>
      <c r="F184" s="66" t="str">
        <f t="shared" si="14"/>
        <v/>
      </c>
      <c r="G184" s="69">
        <f>SUM(C173:C184)</f>
        <v>0</v>
      </c>
      <c r="H184" s="69">
        <f>SUM(D173:D184)</f>
        <v>0</v>
      </c>
    </row>
    <row r="185" spans="1:8" x14ac:dyDescent="0.25">
      <c r="A185" s="65" t="str">
        <f t="shared" si="10"/>
        <v/>
      </c>
      <c r="B185" s="66" t="str">
        <f t="shared" si="11"/>
        <v/>
      </c>
      <c r="C185" s="66" t="str">
        <f t="shared" si="12"/>
        <v/>
      </c>
      <c r="D185" s="66" t="str">
        <f t="shared" si="13"/>
        <v/>
      </c>
      <c r="E185" s="67">
        <v>0</v>
      </c>
      <c r="F185" s="66" t="str">
        <f t="shared" si="14"/>
        <v/>
      </c>
      <c r="G185" s="45"/>
      <c r="H185" s="45"/>
    </row>
    <row r="186" spans="1:8" x14ac:dyDescent="0.25">
      <c r="A186" s="65" t="str">
        <f t="shared" si="10"/>
        <v/>
      </c>
      <c r="B186" s="66" t="str">
        <f t="shared" si="11"/>
        <v/>
      </c>
      <c r="C186" s="66" t="str">
        <f t="shared" si="12"/>
        <v/>
      </c>
      <c r="D186" s="66" t="str">
        <f t="shared" si="13"/>
        <v/>
      </c>
      <c r="E186" s="67">
        <v>0</v>
      </c>
      <c r="F186" s="66" t="str">
        <f t="shared" si="14"/>
        <v/>
      </c>
      <c r="G186" s="45"/>
      <c r="H186" s="45"/>
    </row>
    <row r="187" spans="1:8" x14ac:dyDescent="0.25">
      <c r="A187" s="65" t="str">
        <f t="shared" si="10"/>
        <v/>
      </c>
      <c r="B187" s="66" t="str">
        <f t="shared" si="11"/>
        <v/>
      </c>
      <c r="C187" s="66" t="str">
        <f t="shared" si="12"/>
        <v/>
      </c>
      <c r="D187" s="66" t="str">
        <f t="shared" si="13"/>
        <v/>
      </c>
      <c r="E187" s="67">
        <v>0</v>
      </c>
      <c r="F187" s="66" t="str">
        <f t="shared" si="14"/>
        <v/>
      </c>
      <c r="G187" s="45"/>
      <c r="H187" s="45"/>
    </row>
    <row r="188" spans="1:8" x14ac:dyDescent="0.25">
      <c r="A188" s="65" t="str">
        <f t="shared" si="10"/>
        <v/>
      </c>
      <c r="B188" s="66" t="str">
        <f t="shared" si="11"/>
        <v/>
      </c>
      <c r="C188" s="66" t="str">
        <f t="shared" si="12"/>
        <v/>
      </c>
      <c r="D188" s="66" t="str">
        <f t="shared" si="13"/>
        <v/>
      </c>
      <c r="E188" s="67">
        <v>0</v>
      </c>
      <c r="F188" s="66" t="str">
        <f t="shared" si="14"/>
        <v/>
      </c>
      <c r="G188" s="45"/>
      <c r="H188" s="45"/>
    </row>
    <row r="189" spans="1:8" x14ac:dyDescent="0.25">
      <c r="A189" s="65" t="str">
        <f t="shared" si="10"/>
        <v/>
      </c>
      <c r="B189" s="66" t="str">
        <f t="shared" si="11"/>
        <v/>
      </c>
      <c r="C189" s="66" t="str">
        <f t="shared" si="12"/>
        <v/>
      </c>
      <c r="D189" s="66" t="str">
        <f t="shared" si="13"/>
        <v/>
      </c>
      <c r="E189" s="67">
        <v>0</v>
      </c>
      <c r="F189" s="66" t="str">
        <f t="shared" si="14"/>
        <v/>
      </c>
      <c r="G189" s="45"/>
      <c r="H189" s="45"/>
    </row>
    <row r="190" spans="1:8" x14ac:dyDescent="0.25">
      <c r="A190" s="65" t="str">
        <f t="shared" si="10"/>
        <v/>
      </c>
      <c r="B190" s="66" t="str">
        <f t="shared" si="11"/>
        <v/>
      </c>
      <c r="C190" s="66" t="str">
        <f t="shared" si="12"/>
        <v/>
      </c>
      <c r="D190" s="66" t="str">
        <f t="shared" si="13"/>
        <v/>
      </c>
      <c r="E190" s="67">
        <v>0</v>
      </c>
      <c r="F190" s="66" t="str">
        <f t="shared" si="14"/>
        <v/>
      </c>
      <c r="G190" s="45"/>
      <c r="H190" s="45"/>
    </row>
    <row r="191" spans="1:8" x14ac:dyDescent="0.25">
      <c r="A191" s="65" t="str">
        <f t="shared" si="10"/>
        <v/>
      </c>
      <c r="B191" s="66" t="str">
        <f t="shared" si="11"/>
        <v/>
      </c>
      <c r="C191" s="66" t="str">
        <f t="shared" si="12"/>
        <v/>
      </c>
      <c r="D191" s="66" t="str">
        <f t="shared" si="13"/>
        <v/>
      </c>
      <c r="E191" s="67">
        <v>0</v>
      </c>
      <c r="F191" s="66" t="str">
        <f t="shared" si="14"/>
        <v/>
      </c>
      <c r="G191" s="45"/>
      <c r="H191" s="45"/>
    </row>
    <row r="192" spans="1:8" x14ac:dyDescent="0.25">
      <c r="A192" s="65" t="str">
        <f t="shared" si="10"/>
        <v/>
      </c>
      <c r="B192" s="66" t="str">
        <f t="shared" si="11"/>
        <v/>
      </c>
      <c r="C192" s="66" t="str">
        <f t="shared" si="12"/>
        <v/>
      </c>
      <c r="D192" s="66" t="str">
        <f t="shared" si="13"/>
        <v/>
      </c>
      <c r="E192" s="67">
        <v>0</v>
      </c>
      <c r="F192" s="66" t="str">
        <f t="shared" si="14"/>
        <v/>
      </c>
      <c r="G192" s="45"/>
      <c r="H192" s="45"/>
    </row>
    <row r="193" spans="1:8" x14ac:dyDescent="0.25">
      <c r="A193" s="65" t="str">
        <f t="shared" si="10"/>
        <v/>
      </c>
      <c r="B193" s="66" t="str">
        <f t="shared" si="11"/>
        <v/>
      </c>
      <c r="C193" s="66" t="str">
        <f t="shared" si="12"/>
        <v/>
      </c>
      <c r="D193" s="66" t="str">
        <f t="shared" si="13"/>
        <v/>
      </c>
      <c r="E193" s="67">
        <v>0</v>
      </c>
      <c r="F193" s="66" t="str">
        <f t="shared" si="14"/>
        <v/>
      </c>
      <c r="G193" s="45"/>
      <c r="H193" s="45"/>
    </row>
    <row r="194" spans="1:8" x14ac:dyDescent="0.25">
      <c r="A194" s="65" t="str">
        <f t="shared" si="10"/>
        <v/>
      </c>
      <c r="B194" s="66" t="str">
        <f t="shared" si="11"/>
        <v/>
      </c>
      <c r="C194" s="66" t="str">
        <f t="shared" si="12"/>
        <v/>
      </c>
      <c r="D194" s="66" t="str">
        <f t="shared" si="13"/>
        <v/>
      </c>
      <c r="E194" s="67">
        <v>0</v>
      </c>
      <c r="F194" s="66" t="str">
        <f t="shared" si="14"/>
        <v/>
      </c>
      <c r="G194" s="45"/>
      <c r="H194" s="45"/>
    </row>
    <row r="195" spans="1:8" x14ac:dyDescent="0.25">
      <c r="A195" s="65" t="str">
        <f t="shared" si="10"/>
        <v/>
      </c>
      <c r="B195" s="66" t="str">
        <f t="shared" si="11"/>
        <v/>
      </c>
      <c r="C195" s="66" t="str">
        <f t="shared" si="12"/>
        <v/>
      </c>
      <c r="D195" s="66" t="str">
        <f t="shared" si="13"/>
        <v/>
      </c>
      <c r="E195" s="67">
        <v>0</v>
      </c>
      <c r="F195" s="66" t="str">
        <f t="shared" si="14"/>
        <v/>
      </c>
      <c r="G195" s="45"/>
      <c r="H195" s="45"/>
    </row>
    <row r="196" spans="1:8" x14ac:dyDescent="0.25">
      <c r="A196" s="65" t="str">
        <f t="shared" si="10"/>
        <v/>
      </c>
      <c r="B196" s="66" t="str">
        <f t="shared" si="11"/>
        <v/>
      </c>
      <c r="C196" s="66" t="str">
        <f t="shared" si="12"/>
        <v/>
      </c>
      <c r="D196" s="66" t="str">
        <f t="shared" si="13"/>
        <v/>
      </c>
      <c r="E196" s="67">
        <v>0</v>
      </c>
      <c r="F196" s="66" t="str">
        <f t="shared" si="14"/>
        <v/>
      </c>
      <c r="G196" s="69">
        <f>SUM(C185:C196)</f>
        <v>0</v>
      </c>
      <c r="H196" s="69">
        <f>SUM(D185:D196)</f>
        <v>0</v>
      </c>
    </row>
    <row r="197" spans="1:8" x14ac:dyDescent="0.25">
      <c r="A197" s="65" t="str">
        <f t="shared" si="10"/>
        <v/>
      </c>
      <c r="B197" s="66" t="str">
        <f t="shared" si="11"/>
        <v/>
      </c>
      <c r="C197" s="66" t="str">
        <f t="shared" si="12"/>
        <v/>
      </c>
      <c r="D197" s="66" t="str">
        <f t="shared" si="13"/>
        <v/>
      </c>
      <c r="E197" s="67">
        <v>0</v>
      </c>
      <c r="F197" s="66" t="str">
        <f t="shared" si="14"/>
        <v/>
      </c>
      <c r="G197" s="45"/>
      <c r="H197" s="45"/>
    </row>
    <row r="198" spans="1:8" x14ac:dyDescent="0.25">
      <c r="A198" s="65" t="str">
        <f t="shared" si="10"/>
        <v/>
      </c>
      <c r="B198" s="66" t="str">
        <f t="shared" si="11"/>
        <v/>
      </c>
      <c r="C198" s="66" t="str">
        <f t="shared" si="12"/>
        <v/>
      </c>
      <c r="D198" s="66" t="str">
        <f t="shared" si="13"/>
        <v/>
      </c>
      <c r="E198" s="67">
        <v>0</v>
      </c>
      <c r="F198" s="66" t="str">
        <f t="shared" si="14"/>
        <v/>
      </c>
      <c r="G198" s="45"/>
      <c r="H198" s="45"/>
    </row>
    <row r="199" spans="1:8" x14ac:dyDescent="0.25">
      <c r="A199" s="65" t="str">
        <f t="shared" si="10"/>
        <v/>
      </c>
      <c r="B199" s="66" t="str">
        <f t="shared" si="11"/>
        <v/>
      </c>
      <c r="C199" s="66" t="str">
        <f t="shared" si="12"/>
        <v/>
      </c>
      <c r="D199" s="66" t="str">
        <f t="shared" si="13"/>
        <v/>
      </c>
      <c r="E199" s="67">
        <v>0</v>
      </c>
      <c r="F199" s="66" t="str">
        <f t="shared" si="14"/>
        <v/>
      </c>
      <c r="G199" s="45"/>
      <c r="H199" s="45"/>
    </row>
    <row r="200" spans="1:8" x14ac:dyDescent="0.25">
      <c r="A200" s="65" t="str">
        <f t="shared" si="10"/>
        <v/>
      </c>
      <c r="B200" s="66" t="str">
        <f t="shared" si="11"/>
        <v/>
      </c>
      <c r="C200" s="66" t="str">
        <f t="shared" si="12"/>
        <v/>
      </c>
      <c r="D200" s="66" t="str">
        <f t="shared" si="13"/>
        <v/>
      </c>
      <c r="E200" s="67">
        <v>0</v>
      </c>
      <c r="F200" s="66" t="str">
        <f t="shared" si="14"/>
        <v/>
      </c>
      <c r="G200" s="45"/>
      <c r="H200" s="45"/>
    </row>
    <row r="201" spans="1:8" x14ac:dyDescent="0.25">
      <c r="A201" s="65" t="str">
        <f t="shared" si="10"/>
        <v/>
      </c>
      <c r="B201" s="66" t="str">
        <f t="shared" si="11"/>
        <v/>
      </c>
      <c r="C201" s="66" t="str">
        <f t="shared" si="12"/>
        <v/>
      </c>
      <c r="D201" s="66" t="str">
        <f t="shared" si="13"/>
        <v/>
      </c>
      <c r="E201" s="67">
        <v>0</v>
      </c>
      <c r="F201" s="66" t="str">
        <f t="shared" si="14"/>
        <v/>
      </c>
      <c r="G201" s="45"/>
      <c r="H201" s="45"/>
    </row>
    <row r="202" spans="1:8" x14ac:dyDescent="0.25">
      <c r="A202" s="65" t="str">
        <f t="shared" si="10"/>
        <v/>
      </c>
      <c r="B202" s="66" t="str">
        <f t="shared" si="11"/>
        <v/>
      </c>
      <c r="C202" s="66" t="str">
        <f t="shared" si="12"/>
        <v/>
      </c>
      <c r="D202" s="66" t="str">
        <f t="shared" si="13"/>
        <v/>
      </c>
      <c r="E202" s="67">
        <v>0</v>
      </c>
      <c r="F202" s="66" t="str">
        <f t="shared" si="14"/>
        <v/>
      </c>
      <c r="G202" s="45"/>
      <c r="H202" s="45"/>
    </row>
    <row r="203" spans="1:8" x14ac:dyDescent="0.25">
      <c r="A203" s="65" t="str">
        <f t="shared" si="10"/>
        <v/>
      </c>
      <c r="B203" s="66" t="str">
        <f t="shared" si="11"/>
        <v/>
      </c>
      <c r="C203" s="66" t="str">
        <f t="shared" si="12"/>
        <v/>
      </c>
      <c r="D203" s="66" t="str">
        <f t="shared" si="13"/>
        <v/>
      </c>
      <c r="E203" s="67">
        <v>0</v>
      </c>
      <c r="F203" s="66" t="str">
        <f t="shared" si="14"/>
        <v/>
      </c>
      <c r="G203" s="45"/>
      <c r="H203" s="45"/>
    </row>
    <row r="204" spans="1:8" x14ac:dyDescent="0.25">
      <c r="A204" s="65" t="str">
        <f t="shared" si="10"/>
        <v/>
      </c>
      <c r="B204" s="66" t="str">
        <f t="shared" si="11"/>
        <v/>
      </c>
      <c r="C204" s="66" t="str">
        <f t="shared" si="12"/>
        <v/>
      </c>
      <c r="D204" s="66" t="str">
        <f t="shared" si="13"/>
        <v/>
      </c>
      <c r="E204" s="67">
        <v>0</v>
      </c>
      <c r="F204" s="66" t="str">
        <f t="shared" si="14"/>
        <v/>
      </c>
      <c r="G204" s="45"/>
      <c r="H204" s="45"/>
    </row>
    <row r="205" spans="1:8" x14ac:dyDescent="0.25">
      <c r="A205" s="65" t="str">
        <f t="shared" si="10"/>
        <v/>
      </c>
      <c r="B205" s="66" t="str">
        <f t="shared" si="11"/>
        <v/>
      </c>
      <c r="C205" s="66" t="str">
        <f t="shared" si="12"/>
        <v/>
      </c>
      <c r="D205" s="66" t="str">
        <f t="shared" si="13"/>
        <v/>
      </c>
      <c r="E205" s="67">
        <v>0</v>
      </c>
      <c r="F205" s="66" t="str">
        <f t="shared" si="14"/>
        <v/>
      </c>
      <c r="G205" s="45"/>
      <c r="H205" s="45"/>
    </row>
    <row r="206" spans="1:8" x14ac:dyDescent="0.25">
      <c r="A206" s="65" t="str">
        <f t="shared" si="10"/>
        <v/>
      </c>
      <c r="B206" s="66" t="str">
        <f t="shared" si="11"/>
        <v/>
      </c>
      <c r="C206" s="66" t="str">
        <f t="shared" si="12"/>
        <v/>
      </c>
      <c r="D206" s="66" t="str">
        <f t="shared" si="13"/>
        <v/>
      </c>
      <c r="E206" s="67">
        <v>0</v>
      </c>
      <c r="F206" s="66" t="str">
        <f t="shared" si="14"/>
        <v/>
      </c>
      <c r="G206" s="45"/>
      <c r="H206" s="45"/>
    </row>
    <row r="207" spans="1:8" x14ac:dyDescent="0.25">
      <c r="A207" s="65" t="str">
        <f t="shared" si="10"/>
        <v/>
      </c>
      <c r="B207" s="66" t="str">
        <f t="shared" si="11"/>
        <v/>
      </c>
      <c r="C207" s="66" t="str">
        <f t="shared" si="12"/>
        <v/>
      </c>
      <c r="D207" s="66" t="str">
        <f t="shared" si="13"/>
        <v/>
      </c>
      <c r="E207" s="67">
        <v>0</v>
      </c>
      <c r="F207" s="66" t="str">
        <f t="shared" si="14"/>
        <v/>
      </c>
      <c r="G207" s="45"/>
      <c r="H207" s="45"/>
    </row>
    <row r="208" spans="1:8" x14ac:dyDescent="0.25">
      <c r="A208" s="65" t="str">
        <f t="shared" si="10"/>
        <v/>
      </c>
      <c r="B208" s="66" t="str">
        <f t="shared" si="11"/>
        <v/>
      </c>
      <c r="C208" s="66" t="str">
        <f t="shared" si="12"/>
        <v/>
      </c>
      <c r="D208" s="66" t="str">
        <f t="shared" si="13"/>
        <v/>
      </c>
      <c r="E208" s="67">
        <v>0</v>
      </c>
      <c r="F208" s="66" t="str">
        <f t="shared" si="14"/>
        <v/>
      </c>
      <c r="G208" s="69">
        <f>SUM(C197:C208)</f>
        <v>0</v>
      </c>
      <c r="H208" s="69">
        <f>SUM(D197:D208)</f>
        <v>0</v>
      </c>
    </row>
    <row r="209" spans="1:8" x14ac:dyDescent="0.25">
      <c r="A209" s="65" t="str">
        <f t="shared" ref="A209:A268" si="15">IF(AND(F208&lt;&gt;"",F208&gt;0),A208+1,REPT(,1))</f>
        <v/>
      </c>
      <c r="B209" s="66" t="str">
        <f t="shared" ref="B209:B268" si="16">IF(AND(F208&lt;&gt;"",F208&gt;0),IF(PMT($B$8/12*365/360,$B$7,-$B$5)&lt;=F208,PMT($B$8/12*365/360,$B$7,-$B$5),F208),REPT(,1))</f>
        <v/>
      </c>
      <c r="C209" s="66" t="str">
        <f t="shared" ref="C209:C268" si="17">IF(AND(F208&lt;&gt;"",F208&gt;0),$B$8/12*365/360*F208,REPT(,1))</f>
        <v/>
      </c>
      <c r="D209" s="66" t="str">
        <f t="shared" ref="D209:D268" si="18">IF(AND(F208&lt;&gt;"",F208&gt;0),B209-C209,REPT(,1))</f>
        <v/>
      </c>
      <c r="E209" s="67">
        <v>0</v>
      </c>
      <c r="F209" s="66" t="str">
        <f t="shared" ref="F209:F268" si="19">IF(AND(F208&lt;&gt;"",F208&gt;0),IF(B209-F208&lt;0,F208-D209-E209,B209-F208),REPT(,1))</f>
        <v/>
      </c>
      <c r="G209" s="45"/>
      <c r="H209" s="45"/>
    </row>
    <row r="210" spans="1:8" x14ac:dyDescent="0.25">
      <c r="A210" s="65" t="str">
        <f t="shared" si="15"/>
        <v/>
      </c>
      <c r="B210" s="66" t="str">
        <f t="shared" si="16"/>
        <v/>
      </c>
      <c r="C210" s="66" t="str">
        <f t="shared" si="17"/>
        <v/>
      </c>
      <c r="D210" s="66" t="str">
        <f t="shared" si="18"/>
        <v/>
      </c>
      <c r="E210" s="67">
        <v>0</v>
      </c>
      <c r="F210" s="66" t="str">
        <f t="shared" si="19"/>
        <v/>
      </c>
      <c r="G210" s="45"/>
      <c r="H210" s="45"/>
    </row>
    <row r="211" spans="1:8" x14ac:dyDescent="0.25">
      <c r="A211" s="65" t="str">
        <f t="shared" si="15"/>
        <v/>
      </c>
      <c r="B211" s="66" t="str">
        <f t="shared" si="16"/>
        <v/>
      </c>
      <c r="C211" s="66" t="str">
        <f t="shared" si="17"/>
        <v/>
      </c>
      <c r="D211" s="66" t="str">
        <f t="shared" si="18"/>
        <v/>
      </c>
      <c r="E211" s="67">
        <v>0</v>
      </c>
      <c r="F211" s="66" t="str">
        <f t="shared" si="19"/>
        <v/>
      </c>
      <c r="G211" s="45"/>
      <c r="H211" s="45"/>
    </row>
    <row r="212" spans="1:8" x14ac:dyDescent="0.25">
      <c r="A212" s="65" t="str">
        <f t="shared" si="15"/>
        <v/>
      </c>
      <c r="B212" s="66" t="str">
        <f t="shared" si="16"/>
        <v/>
      </c>
      <c r="C212" s="66" t="str">
        <f t="shared" si="17"/>
        <v/>
      </c>
      <c r="D212" s="66" t="str">
        <f t="shared" si="18"/>
        <v/>
      </c>
      <c r="E212" s="67">
        <v>0</v>
      </c>
      <c r="F212" s="66" t="str">
        <f t="shared" si="19"/>
        <v/>
      </c>
      <c r="G212" s="45"/>
      <c r="H212" s="45"/>
    </row>
    <row r="213" spans="1:8" x14ac:dyDescent="0.25">
      <c r="A213" s="65" t="str">
        <f t="shared" si="15"/>
        <v/>
      </c>
      <c r="B213" s="66" t="str">
        <f t="shared" si="16"/>
        <v/>
      </c>
      <c r="C213" s="66" t="str">
        <f t="shared" si="17"/>
        <v/>
      </c>
      <c r="D213" s="66" t="str">
        <f t="shared" si="18"/>
        <v/>
      </c>
      <c r="E213" s="67">
        <v>0</v>
      </c>
      <c r="F213" s="66" t="str">
        <f t="shared" si="19"/>
        <v/>
      </c>
      <c r="G213" s="45"/>
      <c r="H213" s="45"/>
    </row>
    <row r="214" spans="1:8" x14ac:dyDescent="0.25">
      <c r="A214" s="65" t="str">
        <f t="shared" si="15"/>
        <v/>
      </c>
      <c r="B214" s="66" t="str">
        <f t="shared" si="16"/>
        <v/>
      </c>
      <c r="C214" s="66" t="str">
        <f t="shared" si="17"/>
        <v/>
      </c>
      <c r="D214" s="66" t="str">
        <f t="shared" si="18"/>
        <v/>
      </c>
      <c r="E214" s="67">
        <v>0</v>
      </c>
      <c r="F214" s="66" t="str">
        <f t="shared" si="19"/>
        <v/>
      </c>
      <c r="G214" s="45"/>
      <c r="H214" s="45"/>
    </row>
    <row r="215" spans="1:8" x14ac:dyDescent="0.25">
      <c r="A215" s="65" t="str">
        <f t="shared" si="15"/>
        <v/>
      </c>
      <c r="B215" s="66" t="str">
        <f t="shared" si="16"/>
        <v/>
      </c>
      <c r="C215" s="66" t="str">
        <f t="shared" si="17"/>
        <v/>
      </c>
      <c r="D215" s="66" t="str">
        <f t="shared" si="18"/>
        <v/>
      </c>
      <c r="E215" s="67">
        <v>0</v>
      </c>
      <c r="F215" s="66" t="str">
        <f t="shared" si="19"/>
        <v/>
      </c>
      <c r="G215" s="45"/>
      <c r="H215" s="45"/>
    </row>
    <row r="216" spans="1:8" x14ac:dyDescent="0.25">
      <c r="A216" s="65" t="str">
        <f t="shared" si="15"/>
        <v/>
      </c>
      <c r="B216" s="66" t="str">
        <f t="shared" si="16"/>
        <v/>
      </c>
      <c r="C216" s="66" t="str">
        <f t="shared" si="17"/>
        <v/>
      </c>
      <c r="D216" s="66" t="str">
        <f t="shared" si="18"/>
        <v/>
      </c>
      <c r="E216" s="67">
        <v>0</v>
      </c>
      <c r="F216" s="66" t="str">
        <f t="shared" si="19"/>
        <v/>
      </c>
      <c r="G216" s="45"/>
      <c r="H216" s="45"/>
    </row>
    <row r="217" spans="1:8" x14ac:dyDescent="0.25">
      <c r="A217" s="65" t="str">
        <f t="shared" si="15"/>
        <v/>
      </c>
      <c r="B217" s="66" t="str">
        <f t="shared" si="16"/>
        <v/>
      </c>
      <c r="C217" s="66" t="str">
        <f t="shared" si="17"/>
        <v/>
      </c>
      <c r="D217" s="66" t="str">
        <f t="shared" si="18"/>
        <v/>
      </c>
      <c r="E217" s="67">
        <v>0</v>
      </c>
      <c r="F217" s="66" t="str">
        <f t="shared" si="19"/>
        <v/>
      </c>
      <c r="G217" s="45"/>
      <c r="H217" s="45"/>
    </row>
    <row r="218" spans="1:8" x14ac:dyDescent="0.25">
      <c r="A218" s="65" t="str">
        <f t="shared" si="15"/>
        <v/>
      </c>
      <c r="B218" s="66" t="str">
        <f t="shared" si="16"/>
        <v/>
      </c>
      <c r="C218" s="66" t="str">
        <f t="shared" si="17"/>
        <v/>
      </c>
      <c r="D218" s="66" t="str">
        <f t="shared" si="18"/>
        <v/>
      </c>
      <c r="E218" s="67">
        <v>0</v>
      </c>
      <c r="F218" s="66" t="str">
        <f t="shared" si="19"/>
        <v/>
      </c>
      <c r="G218" s="45"/>
      <c r="H218" s="45"/>
    </row>
    <row r="219" spans="1:8" x14ac:dyDescent="0.25">
      <c r="A219" s="65" t="str">
        <f t="shared" si="15"/>
        <v/>
      </c>
      <c r="B219" s="66" t="str">
        <f t="shared" si="16"/>
        <v/>
      </c>
      <c r="C219" s="66" t="str">
        <f t="shared" si="17"/>
        <v/>
      </c>
      <c r="D219" s="66" t="str">
        <f t="shared" si="18"/>
        <v/>
      </c>
      <c r="E219" s="67">
        <v>0</v>
      </c>
      <c r="F219" s="66" t="str">
        <f t="shared" si="19"/>
        <v/>
      </c>
      <c r="G219" s="45"/>
      <c r="H219" s="45"/>
    </row>
    <row r="220" spans="1:8" x14ac:dyDescent="0.25">
      <c r="A220" s="65" t="str">
        <f t="shared" si="15"/>
        <v/>
      </c>
      <c r="B220" s="66" t="str">
        <f t="shared" si="16"/>
        <v/>
      </c>
      <c r="C220" s="66" t="str">
        <f t="shared" si="17"/>
        <v/>
      </c>
      <c r="D220" s="66" t="str">
        <f t="shared" si="18"/>
        <v/>
      </c>
      <c r="E220" s="67">
        <v>0</v>
      </c>
      <c r="F220" s="66" t="str">
        <f t="shared" si="19"/>
        <v/>
      </c>
      <c r="G220" s="69">
        <f>SUM(C209:C220)</f>
        <v>0</v>
      </c>
      <c r="H220" s="69">
        <f>SUM(D209:D220)</f>
        <v>0</v>
      </c>
    </row>
    <row r="221" spans="1:8" x14ac:dyDescent="0.25">
      <c r="A221" s="65" t="str">
        <f t="shared" si="15"/>
        <v/>
      </c>
      <c r="B221" s="66" t="str">
        <f t="shared" si="16"/>
        <v/>
      </c>
      <c r="C221" s="66" t="str">
        <f t="shared" si="17"/>
        <v/>
      </c>
      <c r="D221" s="66" t="str">
        <f t="shared" si="18"/>
        <v/>
      </c>
      <c r="E221" s="67">
        <v>0</v>
      </c>
      <c r="F221" s="66" t="str">
        <f t="shared" si="19"/>
        <v/>
      </c>
      <c r="G221" s="45"/>
      <c r="H221" s="45"/>
    </row>
    <row r="222" spans="1:8" x14ac:dyDescent="0.25">
      <c r="A222" s="65" t="str">
        <f t="shared" si="15"/>
        <v/>
      </c>
      <c r="B222" s="66" t="str">
        <f t="shared" si="16"/>
        <v/>
      </c>
      <c r="C222" s="66" t="str">
        <f t="shared" si="17"/>
        <v/>
      </c>
      <c r="D222" s="66" t="str">
        <f t="shared" si="18"/>
        <v/>
      </c>
      <c r="E222" s="67">
        <v>0</v>
      </c>
      <c r="F222" s="66" t="str">
        <f t="shared" si="19"/>
        <v/>
      </c>
      <c r="G222" s="45"/>
      <c r="H222" s="45"/>
    </row>
    <row r="223" spans="1:8" x14ac:dyDescent="0.25">
      <c r="A223" s="65" t="str">
        <f t="shared" si="15"/>
        <v/>
      </c>
      <c r="B223" s="66" t="str">
        <f t="shared" si="16"/>
        <v/>
      </c>
      <c r="C223" s="66" t="str">
        <f t="shared" si="17"/>
        <v/>
      </c>
      <c r="D223" s="66" t="str">
        <f t="shared" si="18"/>
        <v/>
      </c>
      <c r="E223" s="67">
        <v>0</v>
      </c>
      <c r="F223" s="66" t="str">
        <f t="shared" si="19"/>
        <v/>
      </c>
      <c r="G223" s="45"/>
      <c r="H223" s="45"/>
    </row>
    <row r="224" spans="1:8" x14ac:dyDescent="0.25">
      <c r="A224" s="65" t="str">
        <f t="shared" si="15"/>
        <v/>
      </c>
      <c r="B224" s="66" t="str">
        <f t="shared" si="16"/>
        <v/>
      </c>
      <c r="C224" s="66" t="str">
        <f t="shared" si="17"/>
        <v/>
      </c>
      <c r="D224" s="66" t="str">
        <f t="shared" si="18"/>
        <v/>
      </c>
      <c r="E224" s="67">
        <v>0</v>
      </c>
      <c r="F224" s="66" t="str">
        <f t="shared" si="19"/>
        <v/>
      </c>
      <c r="G224" s="45"/>
      <c r="H224" s="45"/>
    </row>
    <row r="225" spans="1:8" x14ac:dyDescent="0.25">
      <c r="A225" s="65" t="str">
        <f t="shared" si="15"/>
        <v/>
      </c>
      <c r="B225" s="66" t="str">
        <f t="shared" si="16"/>
        <v/>
      </c>
      <c r="C225" s="66" t="str">
        <f t="shared" si="17"/>
        <v/>
      </c>
      <c r="D225" s="66" t="str">
        <f t="shared" si="18"/>
        <v/>
      </c>
      <c r="E225" s="67">
        <v>0</v>
      </c>
      <c r="F225" s="66" t="str">
        <f t="shared" si="19"/>
        <v/>
      </c>
      <c r="G225" s="45"/>
      <c r="H225" s="45"/>
    </row>
    <row r="226" spans="1:8" x14ac:dyDescent="0.25">
      <c r="A226" s="65" t="str">
        <f t="shared" si="15"/>
        <v/>
      </c>
      <c r="B226" s="66" t="str">
        <f t="shared" si="16"/>
        <v/>
      </c>
      <c r="C226" s="66" t="str">
        <f t="shared" si="17"/>
        <v/>
      </c>
      <c r="D226" s="66" t="str">
        <f t="shared" si="18"/>
        <v/>
      </c>
      <c r="E226" s="67">
        <v>0</v>
      </c>
      <c r="F226" s="66" t="str">
        <f t="shared" si="19"/>
        <v/>
      </c>
      <c r="G226" s="45"/>
      <c r="H226" s="45"/>
    </row>
    <row r="227" spans="1:8" x14ac:dyDescent="0.25">
      <c r="A227" s="65" t="str">
        <f t="shared" si="15"/>
        <v/>
      </c>
      <c r="B227" s="66" t="str">
        <f t="shared" si="16"/>
        <v/>
      </c>
      <c r="C227" s="66" t="str">
        <f t="shared" si="17"/>
        <v/>
      </c>
      <c r="D227" s="66" t="str">
        <f t="shared" si="18"/>
        <v/>
      </c>
      <c r="E227" s="67">
        <v>0</v>
      </c>
      <c r="F227" s="66" t="str">
        <f t="shared" si="19"/>
        <v/>
      </c>
      <c r="G227" s="45"/>
      <c r="H227" s="45"/>
    </row>
    <row r="228" spans="1:8" x14ac:dyDescent="0.25">
      <c r="A228" s="65" t="str">
        <f t="shared" si="15"/>
        <v/>
      </c>
      <c r="B228" s="66" t="str">
        <f t="shared" si="16"/>
        <v/>
      </c>
      <c r="C228" s="66" t="str">
        <f t="shared" si="17"/>
        <v/>
      </c>
      <c r="D228" s="66" t="str">
        <f t="shared" si="18"/>
        <v/>
      </c>
      <c r="E228" s="67">
        <v>0</v>
      </c>
      <c r="F228" s="66" t="str">
        <f t="shared" si="19"/>
        <v/>
      </c>
      <c r="G228" s="45"/>
      <c r="H228" s="45"/>
    </row>
    <row r="229" spans="1:8" x14ac:dyDescent="0.25">
      <c r="A229" s="65" t="str">
        <f t="shared" si="15"/>
        <v/>
      </c>
      <c r="B229" s="66" t="str">
        <f t="shared" si="16"/>
        <v/>
      </c>
      <c r="C229" s="66" t="str">
        <f t="shared" si="17"/>
        <v/>
      </c>
      <c r="D229" s="66" t="str">
        <f t="shared" si="18"/>
        <v/>
      </c>
      <c r="E229" s="67">
        <v>0</v>
      </c>
      <c r="F229" s="66" t="str">
        <f t="shared" si="19"/>
        <v/>
      </c>
      <c r="G229" s="45"/>
      <c r="H229" s="45"/>
    </row>
    <row r="230" spans="1:8" x14ac:dyDescent="0.25">
      <c r="A230" s="65" t="str">
        <f t="shared" si="15"/>
        <v/>
      </c>
      <c r="B230" s="66" t="str">
        <f t="shared" si="16"/>
        <v/>
      </c>
      <c r="C230" s="66" t="str">
        <f t="shared" si="17"/>
        <v/>
      </c>
      <c r="D230" s="66" t="str">
        <f t="shared" si="18"/>
        <v/>
      </c>
      <c r="E230" s="67">
        <v>0</v>
      </c>
      <c r="F230" s="66" t="str">
        <f t="shared" si="19"/>
        <v/>
      </c>
      <c r="G230" s="45"/>
      <c r="H230" s="45"/>
    </row>
    <row r="231" spans="1:8" x14ac:dyDescent="0.25">
      <c r="A231" s="65" t="str">
        <f t="shared" si="15"/>
        <v/>
      </c>
      <c r="B231" s="66" t="str">
        <f t="shared" si="16"/>
        <v/>
      </c>
      <c r="C231" s="66" t="str">
        <f t="shared" si="17"/>
        <v/>
      </c>
      <c r="D231" s="66" t="str">
        <f t="shared" si="18"/>
        <v/>
      </c>
      <c r="E231" s="67">
        <v>0</v>
      </c>
      <c r="F231" s="66" t="str">
        <f t="shared" si="19"/>
        <v/>
      </c>
      <c r="G231" s="45"/>
      <c r="H231" s="45"/>
    </row>
    <row r="232" spans="1:8" x14ac:dyDescent="0.25">
      <c r="A232" s="65" t="str">
        <f t="shared" si="15"/>
        <v/>
      </c>
      <c r="B232" s="66" t="str">
        <f t="shared" si="16"/>
        <v/>
      </c>
      <c r="C232" s="66" t="str">
        <f t="shared" si="17"/>
        <v/>
      </c>
      <c r="D232" s="66" t="str">
        <f t="shared" si="18"/>
        <v/>
      </c>
      <c r="E232" s="67">
        <v>0</v>
      </c>
      <c r="F232" s="66" t="str">
        <f t="shared" si="19"/>
        <v/>
      </c>
      <c r="G232" s="69">
        <f>SUM(C221:C232)</f>
        <v>0</v>
      </c>
      <c r="H232" s="69">
        <f>SUM(D221:D232)</f>
        <v>0</v>
      </c>
    </row>
    <row r="233" spans="1:8" x14ac:dyDescent="0.25">
      <c r="A233" s="65" t="str">
        <f t="shared" si="15"/>
        <v/>
      </c>
      <c r="B233" s="66" t="str">
        <f t="shared" si="16"/>
        <v/>
      </c>
      <c r="C233" s="66" t="str">
        <f t="shared" si="17"/>
        <v/>
      </c>
      <c r="D233" s="66" t="str">
        <f t="shared" si="18"/>
        <v/>
      </c>
      <c r="E233" s="67">
        <v>0</v>
      </c>
      <c r="F233" s="66" t="str">
        <f t="shared" si="19"/>
        <v/>
      </c>
      <c r="G233" s="45"/>
      <c r="H233" s="45"/>
    </row>
    <row r="234" spans="1:8" x14ac:dyDescent="0.25">
      <c r="A234" s="65" t="str">
        <f t="shared" si="15"/>
        <v/>
      </c>
      <c r="B234" s="66" t="str">
        <f t="shared" si="16"/>
        <v/>
      </c>
      <c r="C234" s="66" t="str">
        <f t="shared" si="17"/>
        <v/>
      </c>
      <c r="D234" s="66" t="str">
        <f t="shared" si="18"/>
        <v/>
      </c>
      <c r="E234" s="67">
        <v>0</v>
      </c>
      <c r="F234" s="66" t="str">
        <f t="shared" si="19"/>
        <v/>
      </c>
      <c r="G234" s="45"/>
      <c r="H234" s="45"/>
    </row>
    <row r="235" spans="1:8" x14ac:dyDescent="0.25">
      <c r="A235" s="65" t="str">
        <f t="shared" si="15"/>
        <v/>
      </c>
      <c r="B235" s="66" t="str">
        <f t="shared" si="16"/>
        <v/>
      </c>
      <c r="C235" s="66" t="str">
        <f t="shared" si="17"/>
        <v/>
      </c>
      <c r="D235" s="66" t="str">
        <f t="shared" si="18"/>
        <v/>
      </c>
      <c r="E235" s="67">
        <v>0</v>
      </c>
      <c r="F235" s="66" t="str">
        <f t="shared" si="19"/>
        <v/>
      </c>
      <c r="G235" s="45"/>
      <c r="H235" s="45"/>
    </row>
    <row r="236" spans="1:8" x14ac:dyDescent="0.25">
      <c r="A236" s="65" t="str">
        <f t="shared" si="15"/>
        <v/>
      </c>
      <c r="B236" s="66" t="str">
        <f t="shared" si="16"/>
        <v/>
      </c>
      <c r="C236" s="66" t="str">
        <f t="shared" si="17"/>
        <v/>
      </c>
      <c r="D236" s="66" t="str">
        <f t="shared" si="18"/>
        <v/>
      </c>
      <c r="E236" s="67">
        <v>0</v>
      </c>
      <c r="F236" s="66" t="str">
        <f t="shared" si="19"/>
        <v/>
      </c>
      <c r="G236" s="45"/>
      <c r="H236" s="45"/>
    </row>
    <row r="237" spans="1:8" x14ac:dyDescent="0.25">
      <c r="A237" s="65" t="str">
        <f t="shared" si="15"/>
        <v/>
      </c>
      <c r="B237" s="66" t="str">
        <f t="shared" si="16"/>
        <v/>
      </c>
      <c r="C237" s="66" t="str">
        <f t="shared" si="17"/>
        <v/>
      </c>
      <c r="D237" s="66" t="str">
        <f t="shared" si="18"/>
        <v/>
      </c>
      <c r="E237" s="67">
        <v>0</v>
      </c>
      <c r="F237" s="66" t="str">
        <f t="shared" si="19"/>
        <v/>
      </c>
      <c r="G237" s="45"/>
      <c r="H237" s="45"/>
    </row>
    <row r="238" spans="1:8" x14ac:dyDescent="0.25">
      <c r="A238" s="65" t="str">
        <f t="shared" si="15"/>
        <v/>
      </c>
      <c r="B238" s="66" t="str">
        <f t="shared" si="16"/>
        <v/>
      </c>
      <c r="C238" s="66" t="str">
        <f t="shared" si="17"/>
        <v/>
      </c>
      <c r="D238" s="66" t="str">
        <f t="shared" si="18"/>
        <v/>
      </c>
      <c r="E238" s="67">
        <v>0</v>
      </c>
      <c r="F238" s="66" t="str">
        <f t="shared" si="19"/>
        <v/>
      </c>
      <c r="G238" s="45"/>
      <c r="H238" s="45"/>
    </row>
    <row r="239" spans="1:8" x14ac:dyDescent="0.25">
      <c r="A239" s="65" t="str">
        <f t="shared" si="15"/>
        <v/>
      </c>
      <c r="B239" s="66" t="str">
        <f t="shared" si="16"/>
        <v/>
      </c>
      <c r="C239" s="66" t="str">
        <f t="shared" si="17"/>
        <v/>
      </c>
      <c r="D239" s="66" t="str">
        <f t="shared" si="18"/>
        <v/>
      </c>
      <c r="E239" s="67">
        <v>0</v>
      </c>
      <c r="F239" s="66" t="str">
        <f t="shared" si="19"/>
        <v/>
      </c>
      <c r="G239" s="45"/>
      <c r="H239" s="45"/>
    </row>
    <row r="240" spans="1:8" x14ac:dyDescent="0.25">
      <c r="A240" s="65" t="str">
        <f t="shared" si="15"/>
        <v/>
      </c>
      <c r="B240" s="66" t="str">
        <f t="shared" si="16"/>
        <v/>
      </c>
      <c r="C240" s="66" t="str">
        <f t="shared" si="17"/>
        <v/>
      </c>
      <c r="D240" s="66" t="str">
        <f t="shared" si="18"/>
        <v/>
      </c>
      <c r="E240" s="67">
        <v>0</v>
      </c>
      <c r="F240" s="66" t="str">
        <f t="shared" si="19"/>
        <v/>
      </c>
      <c r="G240" s="45"/>
      <c r="H240" s="45"/>
    </row>
    <row r="241" spans="1:8" x14ac:dyDescent="0.25">
      <c r="A241" s="65" t="str">
        <f t="shared" si="15"/>
        <v/>
      </c>
      <c r="B241" s="66" t="str">
        <f t="shared" si="16"/>
        <v/>
      </c>
      <c r="C241" s="66" t="str">
        <f t="shared" si="17"/>
        <v/>
      </c>
      <c r="D241" s="66" t="str">
        <f t="shared" si="18"/>
        <v/>
      </c>
      <c r="E241" s="67">
        <v>0</v>
      </c>
      <c r="F241" s="66" t="str">
        <f t="shared" si="19"/>
        <v/>
      </c>
      <c r="G241" s="45"/>
      <c r="H241" s="45"/>
    </row>
    <row r="242" spans="1:8" x14ac:dyDescent="0.25">
      <c r="A242" s="65" t="str">
        <f t="shared" si="15"/>
        <v/>
      </c>
      <c r="B242" s="66" t="str">
        <f t="shared" si="16"/>
        <v/>
      </c>
      <c r="C242" s="66" t="str">
        <f t="shared" si="17"/>
        <v/>
      </c>
      <c r="D242" s="66" t="str">
        <f t="shared" si="18"/>
        <v/>
      </c>
      <c r="E242" s="67">
        <v>0</v>
      </c>
      <c r="F242" s="66" t="str">
        <f t="shared" si="19"/>
        <v/>
      </c>
      <c r="G242" s="45"/>
      <c r="H242" s="45"/>
    </row>
    <row r="243" spans="1:8" x14ac:dyDescent="0.25">
      <c r="A243" s="65" t="str">
        <f t="shared" si="15"/>
        <v/>
      </c>
      <c r="B243" s="66" t="str">
        <f t="shared" si="16"/>
        <v/>
      </c>
      <c r="C243" s="66" t="str">
        <f t="shared" si="17"/>
        <v/>
      </c>
      <c r="D243" s="66" t="str">
        <f t="shared" si="18"/>
        <v/>
      </c>
      <c r="E243" s="67">
        <v>0</v>
      </c>
      <c r="F243" s="66" t="str">
        <f t="shared" si="19"/>
        <v/>
      </c>
      <c r="G243" s="45"/>
      <c r="H243" s="45"/>
    </row>
    <row r="244" spans="1:8" x14ac:dyDescent="0.25">
      <c r="A244" s="65" t="str">
        <f t="shared" si="15"/>
        <v/>
      </c>
      <c r="B244" s="66" t="str">
        <f t="shared" si="16"/>
        <v/>
      </c>
      <c r="C244" s="66" t="str">
        <f t="shared" si="17"/>
        <v/>
      </c>
      <c r="D244" s="66" t="str">
        <f t="shared" si="18"/>
        <v/>
      </c>
      <c r="E244" s="67">
        <v>0</v>
      </c>
      <c r="F244" s="66" t="str">
        <f t="shared" si="19"/>
        <v/>
      </c>
      <c r="G244" s="69">
        <f>SUM(C233:C244)</f>
        <v>0</v>
      </c>
      <c r="H244" s="69">
        <f>SUM(D233:D244)</f>
        <v>0</v>
      </c>
    </row>
    <row r="245" spans="1:8" x14ac:dyDescent="0.25">
      <c r="A245" s="65" t="str">
        <f t="shared" si="15"/>
        <v/>
      </c>
      <c r="B245" s="66" t="str">
        <f t="shared" si="16"/>
        <v/>
      </c>
      <c r="C245" s="66" t="str">
        <f t="shared" si="17"/>
        <v/>
      </c>
      <c r="D245" s="66" t="str">
        <f t="shared" si="18"/>
        <v/>
      </c>
      <c r="E245" s="67">
        <v>0</v>
      </c>
      <c r="F245" s="66" t="str">
        <f t="shared" si="19"/>
        <v/>
      </c>
      <c r="G245" s="45"/>
      <c r="H245" s="45"/>
    </row>
    <row r="246" spans="1:8" x14ac:dyDescent="0.25">
      <c r="A246" s="65" t="str">
        <f t="shared" si="15"/>
        <v/>
      </c>
      <c r="B246" s="66" t="str">
        <f t="shared" si="16"/>
        <v/>
      </c>
      <c r="C246" s="66" t="str">
        <f t="shared" si="17"/>
        <v/>
      </c>
      <c r="D246" s="66" t="str">
        <f t="shared" si="18"/>
        <v/>
      </c>
      <c r="E246" s="67">
        <v>0</v>
      </c>
      <c r="F246" s="66" t="str">
        <f t="shared" si="19"/>
        <v/>
      </c>
      <c r="G246" s="45"/>
      <c r="H246" s="45"/>
    </row>
    <row r="247" spans="1:8" x14ac:dyDescent="0.25">
      <c r="A247" s="65" t="str">
        <f t="shared" si="15"/>
        <v/>
      </c>
      <c r="B247" s="66" t="str">
        <f t="shared" si="16"/>
        <v/>
      </c>
      <c r="C247" s="66" t="str">
        <f t="shared" si="17"/>
        <v/>
      </c>
      <c r="D247" s="66" t="str">
        <f t="shared" si="18"/>
        <v/>
      </c>
      <c r="E247" s="67">
        <v>0</v>
      </c>
      <c r="F247" s="66" t="str">
        <f t="shared" si="19"/>
        <v/>
      </c>
      <c r="G247" s="45"/>
      <c r="H247" s="45"/>
    </row>
    <row r="248" spans="1:8" x14ac:dyDescent="0.25">
      <c r="A248" s="65" t="str">
        <f t="shared" si="15"/>
        <v/>
      </c>
      <c r="B248" s="66" t="str">
        <f t="shared" si="16"/>
        <v/>
      </c>
      <c r="C248" s="66" t="str">
        <f t="shared" si="17"/>
        <v/>
      </c>
      <c r="D248" s="66" t="str">
        <f t="shared" si="18"/>
        <v/>
      </c>
      <c r="E248" s="67">
        <v>0</v>
      </c>
      <c r="F248" s="66" t="str">
        <f t="shared" si="19"/>
        <v/>
      </c>
      <c r="G248" s="45"/>
      <c r="H248" s="45"/>
    </row>
    <row r="249" spans="1:8" x14ac:dyDescent="0.25">
      <c r="A249" s="65" t="str">
        <f t="shared" si="15"/>
        <v/>
      </c>
      <c r="B249" s="66" t="str">
        <f t="shared" si="16"/>
        <v/>
      </c>
      <c r="C249" s="66" t="str">
        <f t="shared" si="17"/>
        <v/>
      </c>
      <c r="D249" s="66" t="str">
        <f t="shared" si="18"/>
        <v/>
      </c>
      <c r="E249" s="67">
        <v>0</v>
      </c>
      <c r="F249" s="66" t="str">
        <f t="shared" si="19"/>
        <v/>
      </c>
      <c r="G249" s="45"/>
      <c r="H249" s="45"/>
    </row>
    <row r="250" spans="1:8" x14ac:dyDescent="0.25">
      <c r="A250" s="65" t="str">
        <f t="shared" si="15"/>
        <v/>
      </c>
      <c r="B250" s="66" t="str">
        <f t="shared" si="16"/>
        <v/>
      </c>
      <c r="C250" s="66" t="str">
        <f t="shared" si="17"/>
        <v/>
      </c>
      <c r="D250" s="66" t="str">
        <f t="shared" si="18"/>
        <v/>
      </c>
      <c r="E250" s="67">
        <v>0</v>
      </c>
      <c r="F250" s="66" t="str">
        <f t="shared" si="19"/>
        <v/>
      </c>
      <c r="G250" s="45"/>
      <c r="H250" s="45"/>
    </row>
    <row r="251" spans="1:8" x14ac:dyDescent="0.25">
      <c r="A251" s="65" t="str">
        <f t="shared" si="15"/>
        <v/>
      </c>
      <c r="B251" s="66" t="str">
        <f t="shared" si="16"/>
        <v/>
      </c>
      <c r="C251" s="66" t="str">
        <f t="shared" si="17"/>
        <v/>
      </c>
      <c r="D251" s="66" t="str">
        <f t="shared" si="18"/>
        <v/>
      </c>
      <c r="E251" s="67">
        <v>0</v>
      </c>
      <c r="F251" s="66" t="str">
        <f t="shared" si="19"/>
        <v/>
      </c>
      <c r="G251" s="45"/>
      <c r="H251" s="45"/>
    </row>
    <row r="252" spans="1:8" x14ac:dyDescent="0.25">
      <c r="A252" s="65" t="str">
        <f t="shared" si="15"/>
        <v/>
      </c>
      <c r="B252" s="66" t="str">
        <f t="shared" si="16"/>
        <v/>
      </c>
      <c r="C252" s="66" t="str">
        <f t="shared" si="17"/>
        <v/>
      </c>
      <c r="D252" s="66" t="str">
        <f t="shared" si="18"/>
        <v/>
      </c>
      <c r="E252" s="67">
        <v>0</v>
      </c>
      <c r="F252" s="66" t="str">
        <f t="shared" si="19"/>
        <v/>
      </c>
      <c r="G252" s="45"/>
      <c r="H252" s="45"/>
    </row>
    <row r="253" spans="1:8" x14ac:dyDescent="0.25">
      <c r="A253" s="65" t="str">
        <f t="shared" si="15"/>
        <v/>
      </c>
      <c r="B253" s="66" t="str">
        <f t="shared" si="16"/>
        <v/>
      </c>
      <c r="C253" s="66" t="str">
        <f t="shared" si="17"/>
        <v/>
      </c>
      <c r="D253" s="66" t="str">
        <f t="shared" si="18"/>
        <v/>
      </c>
      <c r="E253" s="67">
        <v>0</v>
      </c>
      <c r="F253" s="66" t="str">
        <f t="shared" si="19"/>
        <v/>
      </c>
      <c r="G253" s="45"/>
      <c r="H253" s="45"/>
    </row>
    <row r="254" spans="1:8" x14ac:dyDescent="0.25">
      <c r="A254" s="65" t="str">
        <f t="shared" si="15"/>
        <v/>
      </c>
      <c r="B254" s="66" t="str">
        <f t="shared" si="16"/>
        <v/>
      </c>
      <c r="C254" s="66" t="str">
        <f t="shared" si="17"/>
        <v/>
      </c>
      <c r="D254" s="66" t="str">
        <f t="shared" si="18"/>
        <v/>
      </c>
      <c r="E254" s="67">
        <v>0</v>
      </c>
      <c r="F254" s="66" t="str">
        <f t="shared" si="19"/>
        <v/>
      </c>
      <c r="G254" s="45"/>
      <c r="H254" s="45"/>
    </row>
    <row r="255" spans="1:8" x14ac:dyDescent="0.25">
      <c r="A255" s="65" t="str">
        <f t="shared" si="15"/>
        <v/>
      </c>
      <c r="B255" s="66" t="str">
        <f t="shared" si="16"/>
        <v/>
      </c>
      <c r="C255" s="66" t="str">
        <f t="shared" si="17"/>
        <v/>
      </c>
      <c r="D255" s="66" t="str">
        <f t="shared" si="18"/>
        <v/>
      </c>
      <c r="E255" s="67">
        <v>0</v>
      </c>
      <c r="F255" s="66" t="str">
        <f t="shared" si="19"/>
        <v/>
      </c>
      <c r="G255" s="45"/>
      <c r="H255" s="45"/>
    </row>
    <row r="256" spans="1:8" x14ac:dyDescent="0.25">
      <c r="A256" s="65" t="str">
        <f t="shared" si="15"/>
        <v/>
      </c>
      <c r="B256" s="66" t="str">
        <f t="shared" si="16"/>
        <v/>
      </c>
      <c r="C256" s="66" t="str">
        <f t="shared" si="17"/>
        <v/>
      </c>
      <c r="D256" s="66" t="str">
        <f t="shared" si="18"/>
        <v/>
      </c>
      <c r="E256" s="67">
        <v>0</v>
      </c>
      <c r="F256" s="66" t="str">
        <f t="shared" si="19"/>
        <v/>
      </c>
      <c r="G256" s="69">
        <f>SUM(C245:C256)</f>
        <v>0</v>
      </c>
      <c r="H256" s="69">
        <f>SUM(D245:D256)</f>
        <v>0</v>
      </c>
    </row>
    <row r="257" spans="1:8" x14ac:dyDescent="0.25">
      <c r="A257" s="65" t="str">
        <f t="shared" si="15"/>
        <v/>
      </c>
      <c r="B257" s="66" t="str">
        <f t="shared" si="16"/>
        <v/>
      </c>
      <c r="C257" s="66" t="str">
        <f t="shared" si="17"/>
        <v/>
      </c>
      <c r="D257" s="66" t="str">
        <f t="shared" si="18"/>
        <v/>
      </c>
      <c r="E257" s="67">
        <v>0</v>
      </c>
      <c r="F257" s="66" t="str">
        <f t="shared" si="19"/>
        <v/>
      </c>
      <c r="G257" s="45"/>
      <c r="H257" s="45"/>
    </row>
    <row r="258" spans="1:8" x14ac:dyDescent="0.25">
      <c r="A258" s="65" t="str">
        <f t="shared" si="15"/>
        <v/>
      </c>
      <c r="B258" s="66" t="str">
        <f t="shared" si="16"/>
        <v/>
      </c>
      <c r="C258" s="66" t="str">
        <f t="shared" si="17"/>
        <v/>
      </c>
      <c r="D258" s="66" t="str">
        <f t="shared" si="18"/>
        <v/>
      </c>
      <c r="E258" s="67">
        <v>0</v>
      </c>
      <c r="F258" s="66" t="str">
        <f t="shared" si="19"/>
        <v/>
      </c>
      <c r="G258" s="45"/>
      <c r="H258" s="45"/>
    </row>
    <row r="259" spans="1:8" x14ac:dyDescent="0.25">
      <c r="A259" s="65" t="str">
        <f t="shared" si="15"/>
        <v/>
      </c>
      <c r="B259" s="66" t="str">
        <f t="shared" si="16"/>
        <v/>
      </c>
      <c r="C259" s="66" t="str">
        <f t="shared" si="17"/>
        <v/>
      </c>
      <c r="D259" s="66" t="str">
        <f t="shared" si="18"/>
        <v/>
      </c>
      <c r="E259" s="67">
        <v>0</v>
      </c>
      <c r="F259" s="66" t="str">
        <f t="shared" si="19"/>
        <v/>
      </c>
      <c r="G259" s="45"/>
      <c r="H259" s="45"/>
    </row>
    <row r="260" spans="1:8" x14ac:dyDescent="0.25">
      <c r="A260" s="65" t="str">
        <f t="shared" si="15"/>
        <v/>
      </c>
      <c r="B260" s="66" t="str">
        <f t="shared" si="16"/>
        <v/>
      </c>
      <c r="C260" s="66" t="str">
        <f t="shared" si="17"/>
        <v/>
      </c>
      <c r="D260" s="66" t="str">
        <f t="shared" si="18"/>
        <v/>
      </c>
      <c r="E260" s="67">
        <v>0</v>
      </c>
      <c r="F260" s="66" t="str">
        <f t="shared" si="19"/>
        <v/>
      </c>
      <c r="G260" s="45"/>
      <c r="H260" s="45"/>
    </row>
    <row r="261" spans="1:8" x14ac:dyDescent="0.25">
      <c r="A261" s="65" t="str">
        <f t="shared" si="15"/>
        <v/>
      </c>
      <c r="B261" s="66" t="str">
        <f t="shared" si="16"/>
        <v/>
      </c>
      <c r="C261" s="66" t="str">
        <f t="shared" si="17"/>
        <v/>
      </c>
      <c r="D261" s="66" t="str">
        <f t="shared" si="18"/>
        <v/>
      </c>
      <c r="E261" s="67">
        <v>0</v>
      </c>
      <c r="F261" s="66" t="str">
        <f t="shared" si="19"/>
        <v/>
      </c>
      <c r="G261" s="45"/>
      <c r="H261" s="45"/>
    </row>
    <row r="262" spans="1:8" x14ac:dyDescent="0.25">
      <c r="A262" s="65" t="str">
        <f t="shared" si="15"/>
        <v/>
      </c>
      <c r="B262" s="66" t="str">
        <f t="shared" si="16"/>
        <v/>
      </c>
      <c r="C262" s="66" t="str">
        <f t="shared" si="17"/>
        <v/>
      </c>
      <c r="D262" s="66" t="str">
        <f t="shared" si="18"/>
        <v/>
      </c>
      <c r="E262" s="67">
        <v>0</v>
      </c>
      <c r="F262" s="66" t="str">
        <f t="shared" si="19"/>
        <v/>
      </c>
      <c r="G262" s="45"/>
      <c r="H262" s="45"/>
    </row>
    <row r="263" spans="1:8" x14ac:dyDescent="0.25">
      <c r="A263" s="65" t="str">
        <f t="shared" si="15"/>
        <v/>
      </c>
      <c r="B263" s="66" t="str">
        <f t="shared" si="16"/>
        <v/>
      </c>
      <c r="C263" s="66" t="str">
        <f t="shared" si="17"/>
        <v/>
      </c>
      <c r="D263" s="66" t="str">
        <f t="shared" si="18"/>
        <v/>
      </c>
      <c r="E263" s="67">
        <v>0</v>
      </c>
      <c r="F263" s="66" t="str">
        <f t="shared" si="19"/>
        <v/>
      </c>
      <c r="G263" s="45"/>
      <c r="H263" s="45"/>
    </row>
    <row r="264" spans="1:8" x14ac:dyDescent="0.25">
      <c r="A264" s="65" t="str">
        <f t="shared" si="15"/>
        <v/>
      </c>
      <c r="B264" s="66" t="str">
        <f t="shared" si="16"/>
        <v/>
      </c>
      <c r="C264" s="66" t="str">
        <f t="shared" si="17"/>
        <v/>
      </c>
      <c r="D264" s="66" t="str">
        <f t="shared" si="18"/>
        <v/>
      </c>
      <c r="E264" s="67">
        <v>0</v>
      </c>
      <c r="F264" s="66" t="str">
        <f t="shared" si="19"/>
        <v/>
      </c>
      <c r="G264" s="45"/>
      <c r="H264" s="45"/>
    </row>
    <row r="265" spans="1:8" x14ac:dyDescent="0.25">
      <c r="A265" s="65" t="str">
        <f t="shared" si="15"/>
        <v/>
      </c>
      <c r="B265" s="66" t="str">
        <f t="shared" si="16"/>
        <v/>
      </c>
      <c r="C265" s="66" t="str">
        <f t="shared" si="17"/>
        <v/>
      </c>
      <c r="D265" s="66" t="str">
        <f t="shared" si="18"/>
        <v/>
      </c>
      <c r="E265" s="67">
        <v>0</v>
      </c>
      <c r="F265" s="66" t="str">
        <f t="shared" si="19"/>
        <v/>
      </c>
      <c r="G265" s="45"/>
      <c r="H265" s="45"/>
    </row>
    <row r="266" spans="1:8" x14ac:dyDescent="0.25">
      <c r="A266" s="65" t="str">
        <f t="shared" si="15"/>
        <v/>
      </c>
      <c r="B266" s="66" t="str">
        <f t="shared" si="16"/>
        <v/>
      </c>
      <c r="C266" s="66" t="str">
        <f t="shared" si="17"/>
        <v/>
      </c>
      <c r="D266" s="66" t="str">
        <f t="shared" si="18"/>
        <v/>
      </c>
      <c r="E266" s="67">
        <v>0</v>
      </c>
      <c r="F266" s="66" t="str">
        <f t="shared" si="19"/>
        <v/>
      </c>
      <c r="G266" s="45"/>
      <c r="H266" s="45"/>
    </row>
    <row r="267" spans="1:8" x14ac:dyDescent="0.25">
      <c r="A267" s="65" t="str">
        <f t="shared" si="15"/>
        <v/>
      </c>
      <c r="B267" s="66" t="str">
        <f t="shared" si="16"/>
        <v/>
      </c>
      <c r="C267" s="66" t="str">
        <f t="shared" si="17"/>
        <v/>
      </c>
      <c r="D267" s="66" t="str">
        <f t="shared" si="18"/>
        <v/>
      </c>
      <c r="E267" s="67">
        <v>0</v>
      </c>
      <c r="F267" s="66" t="str">
        <f t="shared" si="19"/>
        <v/>
      </c>
      <c r="G267" s="45"/>
      <c r="H267" s="45"/>
    </row>
    <row r="268" spans="1:8" x14ac:dyDescent="0.25">
      <c r="A268" s="65" t="str">
        <f t="shared" si="15"/>
        <v/>
      </c>
      <c r="B268" s="66" t="str">
        <f t="shared" si="16"/>
        <v/>
      </c>
      <c r="C268" s="66" t="str">
        <f t="shared" si="17"/>
        <v/>
      </c>
      <c r="D268" s="66" t="str">
        <f t="shared" si="18"/>
        <v/>
      </c>
      <c r="E268" s="67">
        <v>0</v>
      </c>
      <c r="F268" s="66" t="str">
        <f t="shared" si="19"/>
        <v/>
      </c>
      <c r="G268" s="53">
        <f>SUM(C257:C268)</f>
        <v>0</v>
      </c>
      <c r="H268" s="53">
        <f>SUM(D257:D268)</f>
        <v>0</v>
      </c>
    </row>
  </sheetData>
  <sheetProtection algorithmName="SHA-512" hashValue="CPVveynZjdXzhoAKpyfXid4L4swzlylbkyyHhHIXX69Q4m0aknpB//oAzQJvFt1U+WfE8KmaKehFG+V5KY/Ekg==" saltValue="B71lr+auEAmMPK5keSkD/Q==" spinCount="100000" sheet="1" objects="1" scenarios="1" selectLockedCells="1"/>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09C51A1EBB954D8B47D40530566762" ma:contentTypeVersion="20" ma:contentTypeDescription="Create a new document." ma:contentTypeScope="" ma:versionID="83087f40a77d9e6c74d79dd285d34065">
  <xsd:schema xmlns:xsd="http://www.w3.org/2001/XMLSchema" xmlns:xs="http://www.w3.org/2001/XMLSchema" xmlns:p="http://schemas.microsoft.com/office/2006/metadata/properties" xmlns:ns2="89bfa38f-b5e2-4e48-9f12-ff8a077e297b" xmlns:ns3="a959dd26-ee75-4f11-8338-8f61bb625219" targetNamespace="http://schemas.microsoft.com/office/2006/metadata/properties" ma:root="true" ma:fieldsID="390516e70a4754c9cdb354fc32670347" ns2:_="" ns3:_="">
    <xsd:import namespace="89bfa38f-b5e2-4e48-9f12-ff8a077e297b"/>
    <xsd:import namespace="a959dd26-ee75-4f11-8338-8f61bb625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SearchProperties" minOccurs="0"/>
                <xsd:element ref="ns2: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bfa38f-b5e2-4e48-9f12-ff8a077e29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3d8b192-43dc-4664-badf-5e8e8e150cfa"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Status" ma:index="24" nillable="true" ma:displayName="Status" ma:default="Done" ma:format="Dropdown" ma:internalName="Status">
      <xsd:simpleType>
        <xsd:restriction base="dms:Choice">
          <xsd:enumeration value="Done"/>
          <xsd:enumeration value="Working on"/>
          <xsd:enumeration value="Not started"/>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59dd26-ee75-4f11-8338-8f61bb62521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5563d7f-007f-477d-8683-c7cd4226f6b4}" ma:internalName="TaxCatchAll" ma:showField="CatchAllData" ma:web="a959dd26-ee75-4f11-8338-8f61bb6252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9bfa38f-b5e2-4e48-9f12-ff8a077e297b">
      <Terms xmlns="http://schemas.microsoft.com/office/infopath/2007/PartnerControls"/>
    </lcf76f155ced4ddcb4097134ff3c332f>
    <TaxCatchAll xmlns="a959dd26-ee75-4f11-8338-8f61bb625219" xsi:nil="true"/>
    <SharedWithUsers xmlns="a959dd26-ee75-4f11-8338-8f61bb625219">
      <UserInfo>
        <DisplayName>Miriam Works</DisplayName>
        <AccountId>13</AccountId>
        <AccountType/>
      </UserInfo>
      <UserInfo>
        <DisplayName>Katelin Enos</DisplayName>
        <AccountId>525</AccountId>
        <AccountType/>
      </UserInfo>
      <UserInfo>
        <DisplayName>Victor Saldanha</DisplayName>
        <AccountId>120</AccountId>
        <AccountType/>
      </UserInfo>
      <UserInfo>
        <DisplayName>Susan Perreault</DisplayName>
        <AccountId>18</AccountId>
        <AccountType/>
      </UserInfo>
      <UserInfo>
        <DisplayName>Joe Sky-Tucker</DisplayName>
        <AccountId>22</AccountId>
        <AccountType/>
      </UserInfo>
      <UserInfo>
        <DisplayName>Domonique Juleon</DisplayName>
        <AccountId>25</AccountId>
        <AccountType/>
      </UserInfo>
      <UserInfo>
        <DisplayName>Christine Buckley</DisplayName>
        <AccountId>80</AccountId>
        <AccountType/>
      </UserInfo>
    </SharedWithUsers>
    <Status xmlns="89bfa38f-b5e2-4e48-9f12-ff8a077e297b">Not started</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EFDFE4-F480-4FF7-90FD-D1658C0CB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bfa38f-b5e2-4e48-9f12-ff8a077e297b"/>
    <ds:schemaRef ds:uri="a959dd26-ee75-4f11-8338-8f61bb625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B6186E-06A0-452E-9BC3-92452F8C6B98}">
  <ds:schemaRefs>
    <ds:schemaRef ds:uri="http://schemas.microsoft.com/office/2006/documentManagement/types"/>
    <ds:schemaRef ds:uri="a959dd26-ee75-4f11-8338-8f61bb625219"/>
    <ds:schemaRef ds:uri="http://schemas.microsoft.com/office/2006/metadata/properties"/>
    <ds:schemaRef ds:uri="http://www.w3.org/XML/1998/namespace"/>
    <ds:schemaRef ds:uri="http://purl.org/dc/dcmitype/"/>
    <ds:schemaRef ds:uri="http://schemas.openxmlformats.org/package/2006/metadata/core-properties"/>
    <ds:schemaRef ds:uri="http://schemas.microsoft.com/office/infopath/2007/PartnerControls"/>
    <ds:schemaRef ds:uri="89bfa38f-b5e2-4e48-9f12-ff8a077e297b"/>
    <ds:schemaRef ds:uri="http://purl.org/dc/terms/"/>
    <ds:schemaRef ds:uri="http://purl.org/dc/elements/1.1/"/>
  </ds:schemaRefs>
</ds:datastoreItem>
</file>

<file path=customXml/itemProps3.xml><?xml version="1.0" encoding="utf-8"?>
<ds:datastoreItem xmlns:ds="http://schemas.openxmlformats.org/officeDocument/2006/customXml" ds:itemID="{54DFED53-6987-4267-946D-ECC6625CAE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StartUp Expenses</vt:lpstr>
      <vt:lpstr>Projected Sales Forecast</vt:lpstr>
      <vt:lpstr>Cost of Goods Forecast </vt:lpstr>
      <vt:lpstr>Payroll</vt:lpstr>
      <vt:lpstr>Projected Profit &amp; Loss</vt:lpstr>
      <vt:lpstr>Projected Cash Flow</vt:lpstr>
      <vt:lpstr>Balance Sheet</vt:lpstr>
      <vt:lpstr>Financing</vt:lpstr>
      <vt:lpstr>Amortization</vt:lpstr>
      <vt:lpstr>'Balance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DomoniqueJ</dc:creator>
  <cp:keywords/>
  <dc:description/>
  <cp:lastModifiedBy>Susan Perreault</cp:lastModifiedBy>
  <cp:revision/>
  <dcterms:created xsi:type="dcterms:W3CDTF">2016-12-23T19:53:23Z</dcterms:created>
  <dcterms:modified xsi:type="dcterms:W3CDTF">2025-05-02T15:42:15Z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0x0101000909C51A1EBB954D8B47D40530566762</vt:lpwstr>
  </property>
  <property fmtid="{D5CDD505-2E9C-101B-9397-08002B2CF9AE}" pid="3" name="MediaServiceImageTags">
    <vt:lpwstr/>
  </property>
</Properties>
</file>